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/>
  <xr:revisionPtr revIDLastSave="0" documentId="13_ncr:1_{6272CA28-38B1-4648-9D63-D8E8290894E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კრებსითი" sheetId="3" r:id="rId1"/>
    <sheet name="მაღაზია" sheetId="1" r:id="rId2"/>
    <sheet name="ეზო" sheetId="7" r:id="rId3"/>
    <sheet name="წყალსადენ კანალიზაცია" sheetId="4" r:id="rId4"/>
    <sheet name="ელ.ქსელი" sheetId="5" r:id="rId5"/>
  </sheets>
  <definedNames>
    <definedName name="_xlnm._FilterDatabase" localSheetId="2" hidden="1">ეზო!$A$6:$L$191</definedName>
    <definedName name="_xlnm._FilterDatabase" localSheetId="1" hidden="1">მაღაზია!$B$6:$L$217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7" l="1"/>
  <c r="E43" i="7"/>
  <c r="E42" i="7"/>
  <c r="E63" i="1"/>
  <c r="E62" i="1"/>
  <c r="E44" i="7" l="1"/>
  <c r="E53" i="5"/>
  <c r="E50" i="5"/>
  <c r="E49" i="5"/>
  <c r="E62" i="5"/>
  <c r="E38" i="5"/>
  <c r="E37" i="5"/>
  <c r="E36" i="5"/>
  <c r="E59" i="4"/>
  <c r="E60" i="4" s="1"/>
  <c r="E61" i="4" s="1"/>
  <c r="E63" i="4"/>
  <c r="E64" i="4" s="1"/>
  <c r="E65" i="4" s="1"/>
  <c r="E57" i="4"/>
  <c r="E56" i="4"/>
  <c r="E55" i="4"/>
  <c r="E51" i="4"/>
  <c r="E47" i="4"/>
  <c r="E48" i="4" s="1"/>
  <c r="E49" i="4" s="1"/>
  <c r="E52" i="4" l="1"/>
  <c r="E53" i="4" s="1"/>
  <c r="E130" i="7" l="1"/>
  <c r="E132" i="7"/>
  <c r="E112" i="7"/>
  <c r="E187" i="1"/>
  <c r="E155" i="1"/>
  <c r="E150" i="1"/>
  <c r="E153" i="1"/>
  <c r="E154" i="1"/>
  <c r="E152" i="1"/>
  <c r="E91" i="1"/>
  <c r="E90" i="1"/>
  <c r="E84" i="1"/>
  <c r="E88" i="1"/>
  <c r="E178" i="1"/>
  <c r="E177" i="1"/>
  <c r="E176" i="1"/>
  <c r="E72" i="1"/>
  <c r="E68" i="1"/>
  <c r="E71" i="1" s="1"/>
  <c r="E77" i="1"/>
  <c r="E76" i="1"/>
  <c r="E74" i="1"/>
  <c r="E61" i="1"/>
  <c r="E60" i="1"/>
  <c r="E66" i="1"/>
  <c r="E65" i="1"/>
  <c r="E59" i="1"/>
  <c r="E64" i="1" l="1"/>
  <c r="E101" i="1" l="1"/>
  <c r="E100" i="1"/>
  <c r="E99" i="1"/>
  <c r="E98" i="1"/>
  <c r="E96" i="1"/>
  <c r="E95" i="1" l="1"/>
  <c r="E94" i="1"/>
  <c r="E93" i="1"/>
  <c r="E128" i="1"/>
  <c r="E86" i="1"/>
  <c r="E83" i="1"/>
  <c r="E57" i="1"/>
  <c r="E56" i="1"/>
  <c r="E55" i="1"/>
  <c r="E54" i="1"/>
  <c r="E53" i="1"/>
  <c r="E52" i="1"/>
  <c r="E33" i="1"/>
  <c r="E34" i="1"/>
  <c r="E39" i="1"/>
  <c r="E36" i="1"/>
  <c r="E35" i="1"/>
  <c r="E32" i="1"/>
  <c r="E37" i="1" s="1"/>
  <c r="E30" i="1"/>
  <c r="E29" i="1"/>
  <c r="E21" i="1"/>
  <c r="E44" i="1"/>
  <c r="E42" i="1"/>
  <c r="E41" i="1"/>
  <c r="E43" i="1" l="1"/>
  <c r="E125" i="1"/>
  <c r="E127" i="1"/>
  <c r="E124" i="1"/>
  <c r="E126" i="1"/>
  <c r="E85" i="1"/>
  <c r="E38" i="1"/>
  <c r="E135" i="1" l="1"/>
  <c r="E206" i="1"/>
  <c r="E205" i="1"/>
  <c r="E204" i="1"/>
  <c r="E203" i="1"/>
  <c r="E202" i="1"/>
  <c r="E201" i="1"/>
  <c r="E200" i="1"/>
  <c r="E199" i="1"/>
  <c r="E197" i="1"/>
  <c r="E196" i="1"/>
  <c r="E195" i="1"/>
  <c r="E192" i="1"/>
  <c r="E193" i="1" s="1"/>
  <c r="E32" i="7" l="1"/>
  <c r="E35" i="7"/>
  <c r="E31" i="7"/>
  <c r="E98" i="7"/>
  <c r="E103" i="7"/>
  <c r="E99" i="7"/>
  <c r="E97" i="7"/>
  <c r="E92" i="7"/>
  <c r="E105" i="7"/>
  <c r="E104" i="7"/>
  <c r="E96" i="7"/>
  <c r="E101" i="7" s="1"/>
  <c r="E94" i="7"/>
  <c r="E93" i="7"/>
  <c r="E91" i="7"/>
  <c r="E89" i="7"/>
  <c r="E86" i="7"/>
  <c r="E83" i="7"/>
  <c r="E85" i="7" l="1"/>
  <c r="E47" i="1" l="1"/>
  <c r="E49" i="1"/>
  <c r="E80" i="1"/>
  <c r="E81" i="1"/>
  <c r="E104" i="1"/>
  <c r="E107" i="1"/>
  <c r="E108" i="1"/>
  <c r="E111" i="1"/>
  <c r="E112" i="1"/>
  <c r="E115" i="1"/>
  <c r="E116" i="1"/>
  <c r="E117" i="1"/>
  <c r="E119" i="1" s="1"/>
  <c r="E131" i="1"/>
  <c r="E132" i="1"/>
  <c r="E133" i="1"/>
  <c r="E134" i="1"/>
  <c r="E137" i="1"/>
  <c r="E138" i="1"/>
  <c r="E139" i="1"/>
  <c r="E140" i="1"/>
  <c r="E141" i="1"/>
  <c r="E144" i="1"/>
  <c r="E145" i="1"/>
  <c r="E148" i="1"/>
  <c r="E149" i="1"/>
  <c r="E158" i="1"/>
  <c r="E159" i="1"/>
  <c r="E160" i="1"/>
  <c r="E163" i="1"/>
  <c r="E164" i="1"/>
  <c r="E165" i="1"/>
  <c r="E168" i="1"/>
  <c r="E169" i="1"/>
  <c r="E172" i="1"/>
  <c r="E173" i="1"/>
  <c r="E174" i="1"/>
  <c r="E181" i="1"/>
  <c r="E184" i="1"/>
  <c r="E185" i="1"/>
  <c r="E125" i="7"/>
  <c r="E126" i="7" s="1"/>
  <c r="E113" i="7"/>
  <c r="E108" i="7"/>
  <c r="E171" i="1"/>
  <c r="E50" i="7"/>
  <c r="E53" i="7"/>
  <c r="E52" i="7"/>
  <c r="E66" i="7"/>
  <c r="E65" i="7"/>
  <c r="E64" i="7"/>
  <c r="E63" i="7"/>
  <c r="E62" i="7"/>
  <c r="E61" i="7"/>
  <c r="E60" i="7"/>
  <c r="E59" i="7"/>
  <c r="E57" i="7"/>
  <c r="E56" i="7"/>
  <c r="E55" i="7"/>
  <c r="E29" i="7"/>
  <c r="E27" i="7"/>
  <c r="E26" i="7"/>
  <c r="E23" i="1"/>
  <c r="E15" i="7"/>
  <c r="E15" i="1"/>
  <c r="E13" i="1"/>
  <c r="E114" i="7"/>
  <c r="E115" i="7" s="1"/>
  <c r="E180" i="7"/>
  <c r="E178" i="7"/>
  <c r="E177" i="7"/>
  <c r="E48" i="7"/>
  <c r="E40" i="7"/>
  <c r="E39" i="7"/>
  <c r="E38" i="7"/>
  <c r="E37" i="7"/>
  <c r="E174" i="7"/>
  <c r="E173" i="7"/>
  <c r="E165" i="7"/>
  <c r="E163" i="7"/>
  <c r="E159" i="7"/>
  <c r="E161" i="7" s="1"/>
  <c r="E157" i="7"/>
  <c r="E156" i="7"/>
  <c r="E153" i="7"/>
  <c r="E151" i="7"/>
  <c r="E150" i="7"/>
  <c r="E149" i="7"/>
  <c r="E147" i="7"/>
  <c r="E145" i="7"/>
  <c r="E143" i="7"/>
  <c r="E142" i="7"/>
  <c r="E140" i="7"/>
  <c r="E139" i="7"/>
  <c r="E137" i="7"/>
  <c r="E22" i="7"/>
  <c r="E129" i="7"/>
  <c r="E61" i="5"/>
  <c r="E59" i="5"/>
  <c r="E30" i="5"/>
  <c r="E29" i="5"/>
  <c r="E28" i="5"/>
  <c r="E26" i="5"/>
  <c r="E25" i="5"/>
  <c r="E24" i="5"/>
  <c r="E23" i="7"/>
  <c r="E20" i="7"/>
  <c r="E19" i="1"/>
  <c r="E133" i="7"/>
  <c r="E131" i="7"/>
  <c r="E128" i="7"/>
  <c r="E124" i="7"/>
  <c r="E123" i="7"/>
  <c r="E121" i="7"/>
  <c r="E119" i="7"/>
  <c r="E79" i="1"/>
  <c r="E17" i="1"/>
  <c r="E11" i="1"/>
  <c r="E70" i="7"/>
  <c r="E31" i="4"/>
  <c r="E30" i="4"/>
  <c r="E28" i="4"/>
  <c r="E27" i="4"/>
  <c r="E17" i="4"/>
  <c r="E16" i="4"/>
  <c r="E15" i="4"/>
  <c r="E72" i="7"/>
  <c r="E183" i="1"/>
  <c r="E180" i="1"/>
  <c r="E103" i="1"/>
  <c r="E162" i="1"/>
  <c r="E114" i="1"/>
  <c r="E106" i="1"/>
  <c r="E167" i="1"/>
  <c r="E136" i="1"/>
  <c r="E130" i="1"/>
  <c r="E46" i="1"/>
  <c r="E157" i="1"/>
  <c r="E147" i="1"/>
  <c r="E143" i="1"/>
  <c r="E110" i="1"/>
  <c r="E190" i="1"/>
  <c r="E189" i="1"/>
  <c r="E26" i="1"/>
  <c r="E25" i="1"/>
  <c r="E47" i="5"/>
  <c r="E46" i="5"/>
  <c r="E45" i="5"/>
  <c r="E71" i="7"/>
  <c r="E68" i="7"/>
  <c r="E73" i="7" s="1"/>
  <c r="E81" i="7"/>
  <c r="E80" i="7"/>
  <c r="E79" i="7"/>
  <c r="E78" i="7"/>
  <c r="E76" i="7"/>
  <c r="E111" i="7"/>
  <c r="E110" i="7"/>
  <c r="E45" i="4"/>
  <c r="E44" i="4"/>
  <c r="E42" i="4"/>
  <c r="E41" i="4"/>
  <c r="E40" i="4"/>
  <c r="E13" i="4"/>
  <c r="E12" i="4"/>
  <c r="E11" i="4"/>
  <c r="E11" i="7"/>
  <c r="E65" i="5"/>
  <c r="E64" i="5"/>
  <c r="E12" i="5"/>
  <c r="E34" i="5"/>
  <c r="E33" i="5"/>
  <c r="E32" i="5"/>
  <c r="E72" i="4"/>
  <c r="E71" i="4"/>
  <c r="E69" i="4"/>
  <c r="E68" i="4"/>
  <c r="E67" i="4"/>
  <c r="E37" i="4"/>
  <c r="E36" i="4"/>
  <c r="E34" i="4"/>
  <c r="E33" i="4"/>
  <c r="E19" i="4"/>
  <c r="E20" i="4"/>
  <c r="E21" i="4"/>
  <c r="E23" i="4"/>
  <c r="E24" i="4"/>
  <c r="E25" i="4"/>
  <c r="E43" i="5"/>
  <c r="E42" i="5"/>
  <c r="E41" i="5"/>
  <c r="E40" i="5"/>
  <c r="E22" i="5"/>
  <c r="E21" i="5"/>
  <c r="E20" i="5"/>
  <c r="G66" i="5" l="1"/>
  <c r="L67" i="5" s="1"/>
  <c r="L73" i="4"/>
  <c r="G73" i="4"/>
  <c r="L74" i="4" s="1"/>
  <c r="E33" i="7"/>
  <c r="E34" i="7"/>
  <c r="E121" i="1"/>
  <c r="E118" i="1"/>
  <c r="E122" i="1"/>
  <c r="E120" i="1"/>
  <c r="E48" i="1"/>
  <c r="E179" i="7"/>
  <c r="E134" i="7"/>
  <c r="E116" i="7"/>
  <c r="E49" i="7"/>
  <c r="L66" i="5" l="1"/>
  <c r="L68" i="5" s="1"/>
  <c r="L69" i="5" s="1"/>
  <c r="L70" i="5" s="1"/>
  <c r="L71" i="5" s="1"/>
  <c r="L72" i="5" s="1"/>
  <c r="L73" i="5" s="1"/>
  <c r="L74" i="5" s="1"/>
  <c r="L75" i="5" s="1"/>
  <c r="L76" i="5" s="1"/>
  <c r="D13" i="3" s="1"/>
  <c r="L75" i="4"/>
  <c r="L76" i="4" s="1"/>
  <c r="L77" i="4" s="1"/>
  <c r="G207" i="1"/>
  <c r="L208" i="1" s="1"/>
  <c r="L78" i="4" l="1"/>
  <c r="L79" i="4" s="1"/>
  <c r="L207" i="1"/>
  <c r="L209" i="1" s="1"/>
  <c r="L210" i="1" s="1"/>
  <c r="L211" i="1" s="1"/>
  <c r="L212" i="1" s="1"/>
  <c r="L181" i="7"/>
  <c r="G181" i="7"/>
  <c r="L182" i="7" s="1"/>
  <c r="L80" i="4" l="1"/>
  <c r="L81" i="4" s="1"/>
  <c r="L82" i="4" s="1"/>
  <c r="L83" i="4" s="1"/>
  <c r="D12" i="3" s="1"/>
  <c r="L213" i="1"/>
  <c r="L214" i="1" s="1"/>
  <c r="L215" i="1" s="1"/>
  <c r="L216" i="1" s="1"/>
  <c r="L217" i="1" s="1"/>
  <c r="D10" i="3" s="1"/>
  <c r="L183" i="7"/>
  <c r="L184" i="7" s="1"/>
  <c r="L185" i="7" s="1"/>
  <c r="L186" i="7" s="1"/>
  <c r="L187" i="7" l="1"/>
  <c r="L188" i="7" s="1"/>
  <c r="L189" i="7" s="1"/>
  <c r="L190" i="7" s="1"/>
  <c r="L191" i="7" s="1"/>
  <c r="D11" i="3" s="1"/>
  <c r="D14" i="3" s="1"/>
</calcChain>
</file>

<file path=xl/sharedStrings.xml><?xml version="1.0" encoding="utf-8"?>
<sst xmlns="http://schemas.openxmlformats.org/spreadsheetml/2006/main" count="1100" uniqueCount="299">
  <si>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</si>
  <si>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</si>
  <si>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</si>
  <si>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</si>
  <si>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</si>
  <si>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</si>
  <si>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</si>
  <si>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</si>
  <si>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</si>
  <si>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</si>
  <si>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</si>
  <si>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</si>
  <si>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</si>
  <si>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</si>
  <si>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</si>
  <si>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</si>
  <si>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</si>
  <si>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</si>
  <si>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</si>
  <si>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</si>
  <si>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</si>
  <si>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</si>
  <si>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</si>
  <si>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</si>
  <si>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</si>
  <si>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</si>
  <si>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</si>
  <si>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</si>
  <si>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</si>
  <si>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წებო-ცემენტი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</si>
  <si>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</si>
  <si>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</si>
  <si>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</si>
  <si>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</si>
  <si>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</si>
  <si>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</si>
  <si>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</si>
  <si>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</si>
  <si>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</si>
  <si>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</si>
  <si>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</si>
  <si>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</si>
  <si>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ვენტილების მოწყობა</t>
  </si>
  <si>
    <t>ვენტილი დ-25</t>
  </si>
  <si>
    <t>ტრაპის მოწყობა</t>
  </si>
  <si>
    <t>სხვა მასალები</t>
  </si>
  <si>
    <t xml:space="preserve">                                                                       შენობაში ელ.გაყვანილობა</t>
  </si>
  <si>
    <t xml:space="preserve">საშტეპსელო როზეტების მონტაჟი </t>
  </si>
  <si>
    <t>მანქანები</t>
  </si>
  <si>
    <t>მრგვალი სანათი (დამკვეთთან შეთანხმებით)</t>
  </si>
  <si>
    <t xml:space="preserve">             </t>
  </si>
  <si>
    <t>ხარჯთაღრიცხვა #1</t>
  </si>
  <si>
    <t>ელექტრო ქსელი</t>
  </si>
  <si>
    <t>ხარჯთაღრიცხვა #2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</si>
  <si>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</si>
  <si>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</si>
  <si>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</si>
  <si>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</si>
  <si>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</si>
  <si>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>მილი ცივი წყლის</t>
  </si>
  <si>
    <t>მილი დ-25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</si>
  <si>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</si>
  <si>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</si>
  <si>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</si>
  <si>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</si>
  <si>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</si>
  <si>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</si>
  <si>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</si>
  <si>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მდფ-ის კარის ღირებულება (კომპ) (დამკვეთთან შეთანხმებით)</t>
  </si>
  <si>
    <t xml:space="preserve">შრომის ხარჯი </t>
  </si>
  <si>
    <t>შრომის დანახარჯები</t>
  </si>
  <si>
    <t>მაღაზია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</si>
  <si>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</si>
  <si>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</si>
  <si>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</si>
  <si>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</si>
  <si>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</si>
  <si>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</si>
  <si>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ხელსაბანის ღირებულება ( დამკვეთთან შეთანხმებით)</t>
  </si>
  <si>
    <t>ხარჯთაღრიცხვა #4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</si>
  <si>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</si>
  <si>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</si>
  <si>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</si>
  <si>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</si>
  <si>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</si>
  <si>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</si>
  <si>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</si>
  <si>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კბმ</t>
  </si>
  <si>
    <t>ზედმეტი გრუნტის ტრანსპორტირება</t>
  </si>
  <si>
    <t>მასალა (დამკვეთის მიწოდებით)</t>
  </si>
  <si>
    <t>შავი ფერის  საღებავი ანტრაციტი (დამკვეთთან შეთანხმებით)</t>
  </si>
  <si>
    <t>დღე</t>
  </si>
  <si>
    <t>ბეტონი ბ-25 ( ჰაიდელბერგი )</t>
  </si>
  <si>
    <t>პლასმასის საკანალიზაციო მილები დ-50მმ</t>
  </si>
  <si>
    <t>პლასმასის საკანალიზაციო მილი დ-50მმ</t>
  </si>
  <si>
    <t>ელექტრო წყალგამაცხელებელი 100 ლიტრის მოცულობით</t>
  </si>
  <si>
    <t>მაკომპაქტირებელი ნაწილები</t>
  </si>
  <si>
    <t>წყლის ფილტრი  ATLAS FILTRI HYDRA RA6000011 ფიტინგებით (დამკვეთთან შეთანხმებით)</t>
  </si>
  <si>
    <t>ARISTON 100L PRO1 R V 1.8KW PL (დამკვეთთან შეთანხმებით)</t>
  </si>
  <si>
    <t>შემრევის ღირებულება  ( დამკვეთთან შეთანხმებით)</t>
  </si>
  <si>
    <t>მთავარი ელ კარადა</t>
  </si>
  <si>
    <t>ელ კარადა ( დამკვეთის მიწოდებით)</t>
  </si>
  <si>
    <t>ეზო</t>
  </si>
  <si>
    <t>წყალსადენ კანალიზაცია</t>
  </si>
  <si>
    <t>ბალასტი</t>
  </si>
  <si>
    <t>ანტიკოროზიული საღებავი ( დამკვეთთან შეთანხმებით)</t>
  </si>
  <si>
    <t>ცენტრალური წყლის ფილტრი</t>
  </si>
  <si>
    <t>ლითონის ხუფი  3*1000*1000</t>
  </si>
  <si>
    <t xml:space="preserve">                                  სარემონტო სამუშაოები მაღაზია</t>
  </si>
  <si>
    <t>ქუჩის განათების ლედ სანათი  სიმძ (1*200) ვტ 220</t>
  </si>
  <si>
    <t>გაბათების ბოძი</t>
  </si>
  <si>
    <t xml:space="preserve">ქუჩის განათების ლედ სანათი დიოდებით სიმძ (1*200) ვტ 220. განათების ბოძით 4.5მ </t>
  </si>
  <si>
    <t>ტრაპი სიფონით ( დამკვეთთან შეთანხმებით)</t>
  </si>
  <si>
    <t>რეზერვუარის თავის მოწყობა 0.3მმ და 0.6მმ ლით ფურცლით და ღებვა ანტიკოროზიული საღებავით ორივე მხრიდან (გრუნტის მოხსნა 100x100x700სმ)</t>
  </si>
  <si>
    <t>ლითონის ფურცელი 0.6 მმ</t>
  </si>
  <si>
    <t xml:space="preserve">გურნტის მოჭრა ხელით </t>
  </si>
  <si>
    <t>ღორღი</t>
  </si>
  <si>
    <t>შემრევის მოწყობა ხელსაბანისთვის სან.კვანძი</t>
  </si>
  <si>
    <t>ერთკლავიშიანი ჩამრთველების მონტაჟი</t>
  </si>
  <si>
    <t>ერთკლავიშიანი ჩამრთველი (დამკვეთთან შეთანხმებით)</t>
  </si>
  <si>
    <t>200მმ 18W მრგვალი ლედ სანათი ჭერში ჩასმული ( Phillips )</t>
  </si>
  <si>
    <t>როზეტები  (დამკვეთთან შეთანხმებით)</t>
  </si>
  <si>
    <t xml:space="preserve">ქვაბამბა </t>
  </si>
  <si>
    <t xml:space="preserve">                                         დისპენსერის კუნძული</t>
  </si>
  <si>
    <t xml:space="preserve">გრუნტის დამუშავება </t>
  </si>
  <si>
    <t>ელ.გამანაწინებელი ფარი (კედელში ჩაშენებული)</t>
  </si>
  <si>
    <t>შიდა მონტაჟის ელ.ფარი</t>
  </si>
  <si>
    <t>ავტომატური ამომრთველი ორ კლავიშიანი</t>
  </si>
  <si>
    <t>ავტომატური ამომრთველი ერთ კლავიშიანი</t>
  </si>
  <si>
    <t>ამსტრონგის ჭერი (კომპლექტში)</t>
  </si>
  <si>
    <t>კერამოგრანიტის (დამკვეთთან შეთანხმებით)</t>
  </si>
  <si>
    <t xml:space="preserve">კარ-ფანჯრების მოწყობა ორმაგი მინაპაკეტი  შავი ალუმინის ალათებში </t>
  </si>
  <si>
    <t>კარ-ფანჯრების ღირებულება (დამკვეთთან შეთანხმებით)</t>
  </si>
  <si>
    <t>ამსტრონგის  ჭერის  ღებვა შავი ფერის საღებავით ( მაღაზიაში )</t>
  </si>
  <si>
    <t>მაღაზიის კედლების მოპირკეთება დეკორატიული აგურით ( მაღაზიაში )</t>
  </si>
  <si>
    <t>ბლოკი 20*20*40</t>
  </si>
  <si>
    <t>კუთხოვანა</t>
  </si>
  <si>
    <t>სან.კვანძის კედლების მოპირკეთება  კერამიკული ფილით</t>
  </si>
  <si>
    <t xml:space="preserve">მდფ-ის კარის მოწყობა </t>
  </si>
  <si>
    <t>პლასმასის საკანალიზაციო მილები დ-100მმ</t>
  </si>
  <si>
    <t>პლასმასის საკანალიზაციო მილი დ-100მმ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</si>
  <si>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</si>
  <si>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</si>
  <si>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</si>
  <si>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 xml:space="preserve">                                                                    პლადფორმა</t>
  </si>
  <si>
    <t>კედლების წყობა 20 იანი  ბლოკით    ( მთლიანი შენობაში )</t>
  </si>
  <si>
    <t>ამსტრონგის ჭერის მოწყობა  ( მთლიანი შენობაში )</t>
  </si>
  <si>
    <t>შიდა  კედლების ლესვა ქვიშა ცემენტის ხსნარით  ( მთლიანი შენობაში )</t>
  </si>
  <si>
    <t>თბაშირ მუყაოთი მოწყობილი  ჭერების დამუშავება და ღებვა წყალემულსია საღებავით  ( სან,კვანძი )</t>
  </si>
  <si>
    <t>იატაკების მოპირკეთება კერამოგრანიტის ფილებით  ( მთლიანი შენობაში )</t>
  </si>
  <si>
    <t>შიდა  კედლების  ნაგვერდულების ლესვა ქვიშა ცემენტის ხსნარით ( მთლიანი შენობაში )</t>
  </si>
  <si>
    <t>ტომარა</t>
  </si>
  <si>
    <t>ბლოკის კედლების 200მმ დემონტაჟი</t>
  </si>
  <si>
    <t>აგური (დამკვეთთან შეთანხმებით)</t>
  </si>
  <si>
    <t>სხვა მანქანები</t>
  </si>
  <si>
    <t>პვა</t>
  </si>
  <si>
    <t xml:space="preserve">ქვიშა </t>
  </si>
  <si>
    <t>ცემენტი</t>
  </si>
  <si>
    <t>რკ.ბეტონის ფილის მოწყობა არხის  ზემოდან 18სმ</t>
  </si>
  <si>
    <t>არმატურა  დ-10 ( უკრაინა )</t>
  </si>
  <si>
    <t>პლინტუსების მოწყობა კერამოგრანიტის ფილებით ( სამენეჯერო, საწყობი )</t>
  </si>
  <si>
    <t>მრავალძარღვა ორმაგი იზოლაციის სპილენძის ელ.კაბელის გაყვანა 4*2.5მმ</t>
  </si>
  <si>
    <t>მრავალძარღვა ორმაგი იზოლაციის სპილენძის ელ.კაბელი 4*2.5მმ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</si>
  <si>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</si>
  <si>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</si>
  <si>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>ბეტონი ბ25</t>
  </si>
  <si>
    <t>ტ</t>
  </si>
  <si>
    <t xml:space="preserve">                              არხების მომზადება ელ.ქსელისთვის და ნავთობმილებისთვის  0.3 X 0.3 ( ბეტონის მომტვრევით )</t>
  </si>
  <si>
    <t xml:space="preserve">ბეტონის ზედაპირის მომტვრევა </t>
  </si>
  <si>
    <t xml:space="preserve">                                                               ნავთობდამჭერი (სალექარი)</t>
  </si>
  <si>
    <t>ხრეშის საფუძვლის მოწყობა სისქით 15 სმ</t>
  </si>
  <si>
    <t>ხრეში</t>
  </si>
  <si>
    <t>კედლების მოწყობა ლითონის ფურცლისგან</t>
  </si>
  <si>
    <t>ლითონის ფურცელი 10მმ</t>
  </si>
  <si>
    <t>ლითონის კონსტრუქციის ღებვა</t>
  </si>
  <si>
    <t>ბენზინიანი წყლის გამყვანი მილი დ-160</t>
  </si>
  <si>
    <t>მილი დ-160</t>
  </si>
  <si>
    <t>ზეთიანი წყლის გამყვანი მილი დ-110</t>
  </si>
  <si>
    <t>მილი დ-110</t>
  </si>
  <si>
    <t>პლასმასის მილი დ-50მმ</t>
  </si>
  <si>
    <t>ტრაპი</t>
  </si>
  <si>
    <t>მილი დ-50</t>
  </si>
  <si>
    <t>პლასმასის კანალიზაციის მუხლი დ-50</t>
  </si>
  <si>
    <t>ფასონური ნაწილები</t>
  </si>
  <si>
    <t>კომ</t>
  </si>
  <si>
    <t>სამკაპი 110*110*110</t>
  </si>
  <si>
    <t>საცობი 110</t>
  </si>
  <si>
    <t>ფოლადის ფურცელი</t>
  </si>
  <si>
    <t>ბენზინიანი წყლის შემკრები კასრი</t>
  </si>
  <si>
    <t>ფასონური ნაწილების დამჭერი</t>
  </si>
  <si>
    <t>ჭის თავსახური</t>
  </si>
  <si>
    <t>ლითონის ფურცელი 4მმ</t>
  </si>
  <si>
    <t>შველერი #50</t>
  </si>
  <si>
    <t xml:space="preserve">დისპენსერის კუნძულის ზედაპირის მოპირკეთება კერამოგრანიტის ფილებით </t>
  </si>
  <si>
    <t>სილიკონიანი საღებავი</t>
  </si>
  <si>
    <t xml:space="preserve">სან კვანძის   ჭერის მოწყობა ნესტგამძლე თაბაშირ მუყაოს ფილით  </t>
  </si>
  <si>
    <t xml:space="preserve">                არხების მომზადება ელ.ქსელისთვის და ნავთობმილებისთვის  0.4 X 0.4 ( გრუნტის მოჭრით )</t>
  </si>
  <si>
    <t>შრომის ხარჯი ( ჯი სი ბი )</t>
  </si>
  <si>
    <t>კონდენციონერი 2400 BTUH   ( midea )</t>
  </si>
  <si>
    <t>ყინვაგამძლე წებო-ცემენტი</t>
  </si>
  <si>
    <t>.</t>
  </si>
  <si>
    <t xml:space="preserve">არსებული კერამიკული ფილის  დემონტაჟი შენობის იატაკებიდან </t>
  </si>
  <si>
    <t>არსებული ჭერის დემონტაჟი ( თეთრი პლასმასის პანელები )</t>
  </si>
  <si>
    <t>არსებული კარ-ფანჯრების დემონტაჟი</t>
  </si>
  <si>
    <t>არსებული თაბაშირ მუყაოს ტიხრის დემონტაჟი</t>
  </si>
  <si>
    <t>გრუნტის ამოღება ხელით დისპენსერის ჭის მოსაწყობად  ( 2 ცალი )</t>
  </si>
  <si>
    <t>გლინულა დ-8  ( უკრაინა )</t>
  </si>
  <si>
    <t>არმატურა დ-10  ( უკრაინა )</t>
  </si>
  <si>
    <t>ყალიბის ფარი</t>
  </si>
  <si>
    <t>ხე-მასალა</t>
  </si>
  <si>
    <t>გამომწვარი მავთული</t>
  </si>
  <si>
    <t>ლურსმანი</t>
  </si>
  <si>
    <t xml:space="preserve">ორივე სარეზერვუარო პარკის კედლებზე ნაშხეფის მოწყობა  და ღებვა სილიკონიანი საღებავით </t>
  </si>
  <si>
    <t>ლითონის მილკვადრატი 40*40*3</t>
  </si>
  <si>
    <t>ლითონის ფურცლოვანა ( 2მმ )</t>
  </si>
  <si>
    <t>გლინულა ა-1 (დ-8მმ) (უკრაინა)</t>
  </si>
  <si>
    <t>არსებული ლითონის კარის შეღებვა ( შავად )</t>
  </si>
  <si>
    <t>შავი ანტიკოროზიული საღებავი (დამკვეთთან შეთანხმებით)</t>
  </si>
  <si>
    <t xml:space="preserve">კონდენციონერის ღირებულება და მონტაჟი </t>
  </si>
  <si>
    <t>დისპენ. გადახურვის რებრენდინგის დემონტაჟი h=1000mm (ლითონის პროფილ.ფურცელი)</t>
  </si>
  <si>
    <t>ამწე-კალათა</t>
  </si>
  <si>
    <t>დისპენ. კუნძულის ნაწოლობრივ დემონტაჟი რკ.ბეტონი</t>
  </si>
  <si>
    <t xml:space="preserve">დისპენსერის კუნძულის შუბლების მოპირკეთება  ლით. ფურცლით  და ღებვა ანტიკორზიული საღბავით </t>
  </si>
  <si>
    <t>ლითონის ფურცელი ( 2 მმ )</t>
  </si>
  <si>
    <t>დისპენსერის გარშემო 50მმ სიგანის შველერის ჩადება ნავთობდამჭერისთვის და ღებვა ანტიკოროიზული საღებავით</t>
  </si>
  <si>
    <t xml:space="preserve">სარეზერვუარო პარკის  მოხრეშვა  100მმ </t>
  </si>
  <si>
    <t>შენობის წინ არსებული იატაკის ზედაპირის მოპირკეთება ბაზალტის ქვით</t>
  </si>
  <si>
    <t>ბაზალტის ქვა (დამკვეთთან შეთანხმებით)</t>
  </si>
  <si>
    <t>სარეზერვუარო პარკის არსებული მავთულბადის ღობის ღებვა შავი ფერის ანტიკოროზიული საღებავით</t>
  </si>
  <si>
    <t>ღრუტანიანი ფილა "სინკარი" დემონტაჟი კიბის და ლიფტის მოსაწყობად</t>
  </si>
  <si>
    <t xml:space="preserve">                                                                   სარეკლამო ბანერი</t>
  </si>
  <si>
    <t>არმატურა ა-3 (დ-14მმ) (უკრაინა)</t>
  </si>
  <si>
    <t xml:space="preserve">სარეკლო ბანერის მოწყობა  ( ლითონის კოსტრუქცია ) </t>
  </si>
  <si>
    <t>ლითონის კვადრატული მილი 40X20X3</t>
  </si>
  <si>
    <t>ლითონის კვადრატული მილი 80X80X3</t>
  </si>
  <si>
    <t>კუთხოვანა 60 X 5</t>
  </si>
  <si>
    <t>სარეკლო ბანერის რკინის კონსტრუქციების ღებვა ანტიკოროზიული საღებავით</t>
  </si>
  <si>
    <t>გრუნტის ამოღება ხელით წერტილოვანი საძირკვლის მოსაწყობად  ( 4 ცალი )</t>
  </si>
  <si>
    <t>რკ.ბეტონის წერტილოვანი საძირკვლის მოწყობა სარეკლამო ბანერის მოსაწყობად ( ცალი 4 ) ( 60 X 60  X 60 )</t>
  </si>
  <si>
    <t>ფურცლოვანა ფოლადი 2 მმ</t>
  </si>
  <si>
    <t xml:space="preserve">სარეზერვუარო პარკის კედლების ლესვა ქვიშა ცემენტის ხსნარით </t>
  </si>
  <si>
    <t xml:space="preserve">პლადფორმაზე ასფალტის ფენის მოხსნა რკ.ბეტონის პანდუსის მოსაწყობად </t>
  </si>
  <si>
    <t>მონოლითური რ/ბეტონის პანდუსის მოწყობა ( 39.5 * 0.4 )</t>
  </si>
  <si>
    <t xml:space="preserve">                                      ფასადი </t>
  </si>
  <si>
    <t>მასალა და მონტაჟი ალუკაბონდი (ალუმინის კრონშტეინებით , შიგნით დათბუნებით)</t>
  </si>
  <si>
    <t>ალუკაბონდის ფასადის მოწყობა 1-2 და A-D ფასადებზე ( თურქეთი 4მმ , 50 მიკრონიანი)</t>
  </si>
  <si>
    <t xml:space="preserve">ფასადის კედლების ლესვა ქვიშა ცემენტის ხსნარით </t>
  </si>
  <si>
    <t xml:space="preserve">ფასადის კედლებზე ნაშხეფის მოწყობა  და ღებვა სილიკონიანი საღებავით </t>
  </si>
  <si>
    <t>კედლების ნაგვერდულების და არსებული რიგელების   დამუშავება ფითხით და შეღებვა წყალემულსია საღებავით ( მთლიანი შენობაში )</t>
  </si>
  <si>
    <t xml:space="preserve">კედლების წყობა 10 იანი ტიხრის ბლოკით </t>
  </si>
  <si>
    <t>ბლოკი 10*20*40</t>
  </si>
  <si>
    <t>არსებული მოჭიმვის და რკ.ბეტონის ფილის დემონტაჟი სატვირთო ლიფტის მოსაწყობად (1000*1100*2000)</t>
  </si>
  <si>
    <t xml:space="preserve">მოჭიმვის და რკინა ბეტონის ფილის დემონტაჟის შემდგომ ღორღის საფუძვლის მოწყობა რკ/ბეტ. ფილის მოსაწყობად ლიფტის შახტში  </t>
  </si>
  <si>
    <t>ასფალტის ფენის მოხსნის შემდგომ ღორღის საფუძვლის მოწყობა რკ/ბეტ. პანდუსის მოსაწყობად</t>
  </si>
  <si>
    <t xml:space="preserve">ლიფტის შახტის ძირში მონოლითური რ/ბეტონის ფილის მოწყობა (ორმაგი შრე არმატურა ) ბ-25 ბეტონისგან სისქით 18 სმ </t>
  </si>
  <si>
    <t xml:space="preserve">რკ.ბეტონის სარტყელების  მოწყობა 400X400 ლიფტის შახტაში </t>
  </si>
  <si>
    <t>არმატურა ა-3 (დ-12მმ) (უკრაინა)</t>
  </si>
  <si>
    <t>თაბაშირ მუყაოს ფილით ტიხრების მოწყობა  ( ერთმაგი )</t>
  </si>
  <si>
    <t>თაბაშირ მუყაოს ფილის სამაგრები , პროფილები ( კომპლექტში )</t>
  </si>
  <si>
    <t>თაბაშირ მუყაოს ფილით ტიხრების მოწყობა  ( ორმაგი )</t>
  </si>
  <si>
    <t xml:space="preserve">კიბის ქვეშ არსებული  ჭერის დამუშავება და ღებვა წყალემულსია საღებავით  </t>
  </si>
  <si>
    <t>თაბაშირ მუაოს ფილის მიკვრა საწყობში (ნესტგამძლე)</t>
  </si>
  <si>
    <t xml:space="preserve">ნესტგამძლე თაბაშირ მუყაოს ფილა </t>
  </si>
  <si>
    <t>სამშენებლო ფითხი ფუგაგიბსი</t>
  </si>
  <si>
    <t xml:space="preserve">თაბაშირ მუყაოს ფილა </t>
  </si>
  <si>
    <t xml:space="preserve">ლარი </t>
  </si>
  <si>
    <t>გლინულა ა-1 (დ-8მმ)</t>
  </si>
  <si>
    <t>არმატურა ა-3 (დ-12მმ)</t>
  </si>
  <si>
    <t>მონოლითური რკ.ბეტონის კიბის  მოწყობა ( ბაქნებიანად )</t>
  </si>
  <si>
    <t xml:space="preserve">მონოლითური რკ.ბეტონის კიბეების მოპირკეთება კერამოგრანიტის ფილებით </t>
  </si>
  <si>
    <t>კიბის მოსაპირკეთებელი ფილა კერამოგრანიტი (შუბლებიანად )( დამკვეთთან შეთანხმებით )</t>
  </si>
  <si>
    <t xml:space="preserve">რკ.ბეტონის კიბეზე მოაჯირების მოწყობა მილკვადრატებით ორივე მხარეს და შეღებვა ანტიკოროზიული საღებავით </t>
  </si>
  <si>
    <t xml:space="preserve">ლითონის  კარის მოწყობა </t>
  </si>
  <si>
    <t>ლითონის კარის ღირებულება 0.6მმ ( შეღებილი ) (დამკვეთთან შეთანხმებით)</t>
  </si>
  <si>
    <t>მინაბამბა ფოლგით</t>
  </si>
  <si>
    <t xml:space="preserve">თაბაშირ მუაოს ფილის მიკვრა საწყობში </t>
  </si>
  <si>
    <t>მაღაზიის შემოსასვლელში თაბაშირმუყაოს ფილით შეფუთული სვეტების მოპიკეთება დეკორატიული აგურით ( მაღაზიაში )</t>
  </si>
  <si>
    <t>სატვირთო ლიფტის მოწყობა</t>
  </si>
  <si>
    <t>სატვირთო ლიფტის (1100*1000) ღირებულება და მონტაჟი ( კომპლექტში )</t>
  </si>
  <si>
    <t>ჩაშენებული უნიტაზის მოწყობა სან.კვანძი</t>
  </si>
  <si>
    <t>ჩაშენებული უნიტაზი ( დამკვეთთან შეთანხმებით)</t>
  </si>
  <si>
    <t>ჰაერგამწოვის მოწყობა (ვინტილიატორი) (სან,კვანძი და საწყობი )</t>
  </si>
  <si>
    <t>ჰაერგამწოვი ( დამკვეთთან შეთანხმებით)</t>
  </si>
  <si>
    <t>დარბაზის გამწოვი შავი ფერის ( ჰოთ დოგის გამწოვი )</t>
  </si>
  <si>
    <t>ჰაერგამწოვი GEOLUX NOTTE-A ( დამკვეთთან შეთანხმებით)</t>
  </si>
  <si>
    <t>ორკლავიშიანი ჩამრთველების მონტაჟი</t>
  </si>
  <si>
    <t>შრომის ხარჯი ( გარე აგრეგატი )</t>
  </si>
  <si>
    <t>შრომის ხარჯი ( შიდა კონდინციონერი )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</si>
  <si>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</si>
  <si>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>კონდენციონერის ღირებულება და მონტაჟი 2400 BTUH</t>
  </si>
  <si>
    <t>კონდენციონერის გარე აგრეგატი VRF-12კვტ (დამკვეთთან შეთანხმებით)</t>
  </si>
  <si>
    <t>კასეტური კონდინციონერი - 5.6 კვტ (დამკვეთთან შეთანხმებით)</t>
  </si>
  <si>
    <t>სპლიტ კონდინციონერი - 1200 (დამკვეთთან შეთანხმებით)</t>
  </si>
  <si>
    <t>არმატურა ა-3 (დ-10მმ)</t>
  </si>
  <si>
    <t xml:space="preserve">მაღაზიაში შემოსასვლელში არსებული ლითონის სვეტების შეფუთვა ნესტგამძლე თაბაშირ მუყაოს ფილით </t>
  </si>
  <si>
    <t xml:space="preserve">შიდა კედლების   დამუშავება ფითხით და ღებვა წყალემულსია საღებავით </t>
  </si>
  <si>
    <t xml:space="preserve">პლადფორმაზე არსებული ლითონის მოაჯირის ღებვა ანტიკოროზიული საღებავით </t>
  </si>
  <si>
    <t xml:space="preserve">                                                                           სარეზერვუარო პარკი</t>
  </si>
  <si>
    <t>ქ.თბილისი , ხუდადოვის და ჩოდრიშვილის გადასახვევი #4  , შპს "სან პეტროლიუმ ჯორჯია"-ს იჯარით აღებულ მიწის ნაკვეთზე, არსებული ავტოგასამართ სადგურის რეკონსტრუქციის პროექტი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</si>
</sst>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</cellStyleXfs>
  <cellXfs count="1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2" fontId="0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7" fillId="0" borderId="5" xfId="7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2" fontId="5" fillId="0" borderId="1" xfId="6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 wrapText="1"/>
    </xf>
    <xf numFmtId="2" fontId="1" fillId="0" borderId="1" xfId="9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1">
    <cellStyle name="Normal" xfId="0" builtinId="0"/>
    <cellStyle name="Normal 17 3" xfId="4" xr:uid="{00000000-0005-0000-0000-000001000000}"/>
    <cellStyle name="Normal 29 3" xfId="10" xr:uid="{FB8E72C2-84E7-44E9-AD71-D2002F382421}"/>
    <cellStyle name="Normal 53" xfId="8" xr:uid="{00000000-0005-0000-0000-000002000000}"/>
    <cellStyle name="Normal_1 axali Fasebi" xfId="9" xr:uid="{00000000-0005-0000-0000-000003000000}"/>
    <cellStyle name="Normal_el.momaragebabenzo" xfId="6" xr:uid="{00000000-0005-0000-0000-000004000000}"/>
    <cellStyle name="Normal_saobieqto" xfId="1" xr:uid="{00000000-0005-0000-0000-000005000000}"/>
    <cellStyle name="Normal_sida kanalizaciadigomi" xfId="2" xr:uid="{00000000-0005-0000-0000-000006000000}"/>
    <cellStyle name="Normal_sida wyalsadeni 3" xfId="3" xr:uid="{00000000-0005-0000-0000-000007000000}"/>
    <cellStyle name="Normal_sida wyalsadeni_xarGaRricxva  remonti maisuraZis q.transp. sammarTvelos" xfId="5" xr:uid="{00000000-0005-0000-0000-000008000000}"/>
    <cellStyle name="Style 1" xfId="7" xr:uid="{00000000-0005-0000-0000-000009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206</xdr:row>
      <xdr:rowOff>0</xdr:rowOff>
    </xdr:from>
    <xdr:to>
      <xdr:col>1</xdr:col>
      <xdr:colOff>790575</xdr:colOff>
      <xdr:row>206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206</xdr:row>
      <xdr:rowOff>0</xdr:rowOff>
    </xdr:from>
    <xdr:to>
      <xdr:col>20</xdr:col>
      <xdr:colOff>133350</xdr:colOff>
      <xdr:row>206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206</xdr:row>
      <xdr:rowOff>0</xdr:rowOff>
    </xdr:from>
    <xdr:to>
      <xdr:col>23</xdr:col>
      <xdr:colOff>28575</xdr:colOff>
      <xdr:row>206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76200</xdr:colOff>
      <xdr:row>206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76200</xdr:colOff>
      <xdr:row>206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206</xdr:row>
      <xdr:rowOff>0</xdr:rowOff>
    </xdr:from>
    <xdr:to>
      <xdr:col>39</xdr:col>
      <xdr:colOff>161925</xdr:colOff>
      <xdr:row>209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206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206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206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161925</xdr:colOff>
      <xdr:row>184</xdr:row>
      <xdr:rowOff>9525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6563975" y="3100387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206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206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9CAB901D-15A7-4CEF-AD57-A39C744E18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83689882-94C5-4AD7-9403-B13673F58BB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31E65755-870D-4405-95F9-1857C68428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59F20CAE-BBA5-4DBC-B6BA-042DA1F57EE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F34DE826-03CA-4ABD-B527-3319FA3C04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78C98488-37AC-4B76-AFE9-F16271D7BD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54A370F-3346-402A-B67F-1844D06478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D29337F6-0B9C-4453-9BB1-87D036E92B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FBC0940F-FDBA-4521-A68F-36E4DB3A53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D2F75986-794D-4683-A117-446D3AC1BF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181</xdr:row>
      <xdr:rowOff>0</xdr:rowOff>
    </xdr:from>
    <xdr:to>
      <xdr:col>1</xdr:col>
      <xdr:colOff>790575</xdr:colOff>
      <xdr:row>181</xdr:row>
      <xdr:rowOff>171450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E202DF04-D469-4F6E-82EC-0D061EBD0FA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181</xdr:row>
      <xdr:rowOff>0</xdr:rowOff>
    </xdr:from>
    <xdr:to>
      <xdr:col>1</xdr:col>
      <xdr:colOff>790575</xdr:colOff>
      <xdr:row>181</xdr:row>
      <xdr:rowOff>171450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46579B50-1DC4-45A6-881D-4DF2FDF95932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774" name="Text Box 65">
          <a:extLst>
            <a:ext uri="{FF2B5EF4-FFF2-40B4-BE49-F238E27FC236}">
              <a16:creationId xmlns:a16="http://schemas.microsoft.com/office/drawing/2014/main" id="{8B28A4E1-EA73-427C-B080-53E680139C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3D793020-F48B-4198-84D5-399CCA7B80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776" name="Text Box 65">
          <a:extLst>
            <a:ext uri="{FF2B5EF4-FFF2-40B4-BE49-F238E27FC236}">
              <a16:creationId xmlns:a16="http://schemas.microsoft.com/office/drawing/2014/main" id="{92BE9428-EBD2-4D54-9A1B-FD32A9B402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777" name="Text Box 91">
          <a:extLst>
            <a:ext uri="{FF2B5EF4-FFF2-40B4-BE49-F238E27FC236}">
              <a16:creationId xmlns:a16="http://schemas.microsoft.com/office/drawing/2014/main" id="{0B9F88A5-142E-4A91-A1DE-5700FC0063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76200</xdr:colOff>
      <xdr:row>181</xdr:row>
      <xdr:rowOff>171450</xdr:rowOff>
    </xdr:to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4BE05A5-2E88-4ACF-9984-2CD034F87CDD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76200</xdr:colOff>
      <xdr:row>181</xdr:row>
      <xdr:rowOff>171450</xdr:rowOff>
    </xdr:to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427AC059-CA31-4AD4-9DD5-3EA6D60341B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DFD39753-B8D1-4DFD-9318-12E2668583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599E9F07-AEDD-40A2-AC74-0F153A057E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471D62C6-585D-4BEF-8922-341B026574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FA057D87-C53D-4068-B681-A8ABDBCB40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3449F904-EE1F-4DE9-AE20-74BE60B96EF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96F3BCE0-1556-4F5A-A51E-27AFE86971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FD9EAEEA-C033-4D53-BCD0-58513B469D4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B05EF045-15D8-44AC-9801-158C104780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0FF01FA-1B76-46AF-B321-DB45C58B17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B0C118D0-0BA5-4585-B1F0-2092B9A6E5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90" name="Text Box 68">
          <a:extLst>
            <a:ext uri="{FF2B5EF4-FFF2-40B4-BE49-F238E27FC236}">
              <a16:creationId xmlns:a16="http://schemas.microsoft.com/office/drawing/2014/main" id="{E8F9A75A-CF2E-47AB-9FC0-D3871A4A85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91" name="Text Box 69">
          <a:extLst>
            <a:ext uri="{FF2B5EF4-FFF2-40B4-BE49-F238E27FC236}">
              <a16:creationId xmlns:a16="http://schemas.microsoft.com/office/drawing/2014/main" id="{12618CAE-FC52-4C48-A2A4-8ABDA37A49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92" name="Text Box 70">
          <a:extLst>
            <a:ext uri="{FF2B5EF4-FFF2-40B4-BE49-F238E27FC236}">
              <a16:creationId xmlns:a16="http://schemas.microsoft.com/office/drawing/2014/main" id="{DC92B89B-226B-4C7C-830D-A9923AF9D23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93" name="Text Box 71">
          <a:extLst>
            <a:ext uri="{FF2B5EF4-FFF2-40B4-BE49-F238E27FC236}">
              <a16:creationId xmlns:a16="http://schemas.microsoft.com/office/drawing/2014/main" id="{74802934-F04C-4CFE-8EDE-5D441F6EF6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94" name="Text Box 72">
          <a:extLst>
            <a:ext uri="{FF2B5EF4-FFF2-40B4-BE49-F238E27FC236}">
              <a16:creationId xmlns:a16="http://schemas.microsoft.com/office/drawing/2014/main" id="{B9B33860-738F-4DB7-83EF-6B7E93E891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795" name="Text Box 73">
          <a:extLst>
            <a:ext uri="{FF2B5EF4-FFF2-40B4-BE49-F238E27FC236}">
              <a16:creationId xmlns:a16="http://schemas.microsoft.com/office/drawing/2014/main" id="{0AB5B48F-CC17-4B52-80F3-B9E93B92168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6B044BD4-8301-4CB7-90B1-9022FC17AF5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97" name="Text Box 43">
          <a:extLst>
            <a:ext uri="{FF2B5EF4-FFF2-40B4-BE49-F238E27FC236}">
              <a16:creationId xmlns:a16="http://schemas.microsoft.com/office/drawing/2014/main" id="{8E3CAFC4-73D3-430F-ACAC-D5FBA551359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BD4CFBE1-742D-421C-BC34-4A531EEECD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D2F5B4EE-71FB-4669-AF9D-50358899E1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C8569B8C-3C5A-4CEC-8D02-9951BF5820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1A05C446-91E3-4FF1-9A16-B35BD50722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B3FCFDBF-8DCC-4C25-A6EC-F30800DFF7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81A33D5A-EFC1-46C2-B978-21A43C5894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5D6D614-71A2-49B6-B06D-BA4446D4BA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1272DC5-4E58-4303-89D5-186D24D66D8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0BA79A4A-163D-4DDC-870C-85EEFFADF3B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121EB6FF-4A86-4590-A0C8-8F897C3056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39BA396F-A86A-44E9-AA98-5B92C67DBA0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7CC2CEB6-B747-41FA-9652-85D92B90D0F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181</xdr:row>
      <xdr:rowOff>0</xdr:rowOff>
    </xdr:from>
    <xdr:to>
      <xdr:col>1</xdr:col>
      <xdr:colOff>790575</xdr:colOff>
      <xdr:row>181</xdr:row>
      <xdr:rowOff>171450</xdr:rowOff>
    </xdr:to>
    <xdr:sp macro="" textlink="">
      <xdr:nvSpPr>
        <xdr:cNvPr id="810" name="Text Box 10">
          <a:extLst>
            <a:ext uri="{FF2B5EF4-FFF2-40B4-BE49-F238E27FC236}">
              <a16:creationId xmlns:a16="http://schemas.microsoft.com/office/drawing/2014/main" id="{F2640415-2949-4762-9001-89FEEB8DA9B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181</xdr:row>
      <xdr:rowOff>0</xdr:rowOff>
    </xdr:from>
    <xdr:to>
      <xdr:col>1</xdr:col>
      <xdr:colOff>790575</xdr:colOff>
      <xdr:row>181</xdr:row>
      <xdr:rowOff>171450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id="{28E7348D-BDC9-4247-A8D0-E2B2C6375D5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12" name="Text Box 65">
          <a:extLst>
            <a:ext uri="{FF2B5EF4-FFF2-40B4-BE49-F238E27FC236}">
              <a16:creationId xmlns:a16="http://schemas.microsoft.com/office/drawing/2014/main" id="{94EE75FD-6BC4-4AB3-B9D9-D2EC5E8857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13" name="Text Box 91">
          <a:extLst>
            <a:ext uri="{FF2B5EF4-FFF2-40B4-BE49-F238E27FC236}">
              <a16:creationId xmlns:a16="http://schemas.microsoft.com/office/drawing/2014/main" id="{FA09B23A-16B8-4276-893D-652E446214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14" name="Text Box 65">
          <a:extLst>
            <a:ext uri="{FF2B5EF4-FFF2-40B4-BE49-F238E27FC236}">
              <a16:creationId xmlns:a16="http://schemas.microsoft.com/office/drawing/2014/main" id="{257A91C6-1F2C-4A08-8D42-39B5A42ACA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15" name="Text Box 91">
          <a:extLst>
            <a:ext uri="{FF2B5EF4-FFF2-40B4-BE49-F238E27FC236}">
              <a16:creationId xmlns:a16="http://schemas.microsoft.com/office/drawing/2014/main" id="{AD219A8E-5F7F-475D-9ABD-FBDF0DC14B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76200</xdr:colOff>
      <xdr:row>181</xdr:row>
      <xdr:rowOff>171450</xdr:rowOff>
    </xdr:to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FEBD614-6CE3-42F6-962A-DB5862F03539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76200</xdr:colOff>
      <xdr:row>181</xdr:row>
      <xdr:rowOff>171450</xdr:rowOff>
    </xdr:to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33276EFA-984E-4833-990D-E21B9EEF93C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6CB5E9E7-5AA7-46BA-8F2C-5E150A54B75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6B3E0F1C-8930-4AE1-BEAD-ABD740DFA9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E56FAF8F-2519-4582-9AE6-A843EAE2202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41639685-C6D6-48E1-BEFD-61CC83C14E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BA4AE47B-EED8-4419-AF2F-96D3FA5AE7C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E6DB037F-B251-41FD-8457-4493DB51309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C1D7A2B-62AD-48AB-9EDD-C223F91F7D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7EA46EA-C84A-4F10-8CB1-7ABEA67E23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F3A7765-C3FA-4D2B-870F-70E094B867E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27" name="Text Box 43">
          <a:extLst>
            <a:ext uri="{FF2B5EF4-FFF2-40B4-BE49-F238E27FC236}">
              <a16:creationId xmlns:a16="http://schemas.microsoft.com/office/drawing/2014/main" id="{4793C17D-A138-4AE0-86C1-D104C2AAAA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865433BA-69B3-48C4-9E1C-FD71C37005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4EA57BD9-446C-48C9-8ACC-B0A025CC57C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B9CC9A2B-AAAD-4FE8-B3C7-4B9872B022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15C8AB44-BFB8-4D7E-BC60-20601B57D4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7B3107FA-DD76-4CD6-AB22-E3A79D9C991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708CF7B2-69D2-441E-8E32-91378C2B020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D404AE7C-EB4E-48EC-97BC-071B8BA1F28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266AE2BD-81A1-4F67-82BC-C9321700652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D5D0280D-157A-408F-B26B-3EBA5F638B5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69627373-3329-4EC4-A2EC-0D4CB999EE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71C0667A-B314-4B6D-A8AD-70338F13EA5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C5EA61C4-79B8-4CD9-A453-9D6C956C0C1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3F642996-493D-4EF7-81E5-8AD033FF856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D90BC0F6-3652-4408-A6F2-5B1311DB9F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EDAB859C-4748-4FC3-B6EA-80B994E929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D8541097-266B-4E43-8022-14580748A1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4E08AF49-62B1-4671-8EB8-CDE7630AF04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C03F4014-5213-4DFD-8B9D-1FCD0856AB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E6904D05-B11C-463F-A964-87A1DAD940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BAADDD40-3637-42B6-978D-30414A81E6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181</xdr:row>
      <xdr:rowOff>0</xdr:rowOff>
    </xdr:from>
    <xdr:to>
      <xdr:col>1</xdr:col>
      <xdr:colOff>790575</xdr:colOff>
      <xdr:row>181</xdr:row>
      <xdr:rowOff>171450</xdr:rowOff>
    </xdr:to>
    <xdr:sp macro="" textlink="">
      <xdr:nvSpPr>
        <xdr:cNvPr id="848" name="Text Box 10">
          <a:extLst>
            <a:ext uri="{FF2B5EF4-FFF2-40B4-BE49-F238E27FC236}">
              <a16:creationId xmlns:a16="http://schemas.microsoft.com/office/drawing/2014/main" id="{D7C44751-E443-455B-B012-2D8ACB1CC5CB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181</xdr:row>
      <xdr:rowOff>0</xdr:rowOff>
    </xdr:from>
    <xdr:to>
      <xdr:col>1</xdr:col>
      <xdr:colOff>790575</xdr:colOff>
      <xdr:row>181</xdr:row>
      <xdr:rowOff>171450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B75B2EE1-2E35-43BD-BB66-E70A54D91B0C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50" name="Text Box 65">
          <a:extLst>
            <a:ext uri="{FF2B5EF4-FFF2-40B4-BE49-F238E27FC236}">
              <a16:creationId xmlns:a16="http://schemas.microsoft.com/office/drawing/2014/main" id="{23A31AE8-DB79-4568-8B2D-47BFE77AA8C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51" name="Text Box 91">
          <a:extLst>
            <a:ext uri="{FF2B5EF4-FFF2-40B4-BE49-F238E27FC236}">
              <a16:creationId xmlns:a16="http://schemas.microsoft.com/office/drawing/2014/main" id="{BCC97EA6-FF32-47FD-8BE5-AFF06A6760A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52" name="Text Box 65">
          <a:extLst>
            <a:ext uri="{FF2B5EF4-FFF2-40B4-BE49-F238E27FC236}">
              <a16:creationId xmlns:a16="http://schemas.microsoft.com/office/drawing/2014/main" id="{F0775B99-C65D-4061-8E0B-A5A0A594EE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53" name="Text Box 91">
          <a:extLst>
            <a:ext uri="{FF2B5EF4-FFF2-40B4-BE49-F238E27FC236}">
              <a16:creationId xmlns:a16="http://schemas.microsoft.com/office/drawing/2014/main" id="{BD4C61C1-61A7-4F32-A223-4F9BF873B0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76200</xdr:colOff>
      <xdr:row>181</xdr:row>
      <xdr:rowOff>171450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3A3D2E4-6995-476D-852C-481DD59BBDFA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76200</xdr:colOff>
      <xdr:row>181</xdr:row>
      <xdr:rowOff>171450</xdr:rowOff>
    </xdr:to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1E0ACE2A-1A1E-4BAF-9151-1C81A5D9700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56" name="Text Box 68">
          <a:extLst>
            <a:ext uri="{FF2B5EF4-FFF2-40B4-BE49-F238E27FC236}">
              <a16:creationId xmlns:a16="http://schemas.microsoft.com/office/drawing/2014/main" id="{B2D5AC9F-CC23-4C77-A1EE-0DB22F563B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57" name="Text Box 69">
          <a:extLst>
            <a:ext uri="{FF2B5EF4-FFF2-40B4-BE49-F238E27FC236}">
              <a16:creationId xmlns:a16="http://schemas.microsoft.com/office/drawing/2014/main" id="{2D3AD5A6-6F64-4ED9-AADA-A151C7BC6C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58" name="Text Box 70">
          <a:extLst>
            <a:ext uri="{FF2B5EF4-FFF2-40B4-BE49-F238E27FC236}">
              <a16:creationId xmlns:a16="http://schemas.microsoft.com/office/drawing/2014/main" id="{346B8041-649C-4567-BED2-DF128335CE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59" name="Text Box 71">
          <a:extLst>
            <a:ext uri="{FF2B5EF4-FFF2-40B4-BE49-F238E27FC236}">
              <a16:creationId xmlns:a16="http://schemas.microsoft.com/office/drawing/2014/main" id="{021295CD-A6A0-470C-8753-4F7E5E6CB9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60" name="Text Box 72">
          <a:extLst>
            <a:ext uri="{FF2B5EF4-FFF2-40B4-BE49-F238E27FC236}">
              <a16:creationId xmlns:a16="http://schemas.microsoft.com/office/drawing/2014/main" id="{BF8556CC-3AC0-48D3-85F8-73368F0543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61" name="Text Box 73">
          <a:extLst>
            <a:ext uri="{FF2B5EF4-FFF2-40B4-BE49-F238E27FC236}">
              <a16:creationId xmlns:a16="http://schemas.microsoft.com/office/drawing/2014/main" id="{A13E4C87-7B65-4B3C-A7FC-F489EDE7137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62" name="Text Box 46">
          <a:extLst>
            <a:ext uri="{FF2B5EF4-FFF2-40B4-BE49-F238E27FC236}">
              <a16:creationId xmlns:a16="http://schemas.microsoft.com/office/drawing/2014/main" id="{18B0812C-4862-46BF-B165-65D9E2E3A74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63" name="Text Box 43">
          <a:extLst>
            <a:ext uri="{FF2B5EF4-FFF2-40B4-BE49-F238E27FC236}">
              <a16:creationId xmlns:a16="http://schemas.microsoft.com/office/drawing/2014/main" id="{08D1ECC5-392B-417B-B2E9-8ED22EFCB7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AB23FE15-5C1F-43E0-B15C-920708355E6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74FF9CA1-A147-4A89-8889-E297D64DAA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66" name="Text Box 68">
          <a:extLst>
            <a:ext uri="{FF2B5EF4-FFF2-40B4-BE49-F238E27FC236}">
              <a16:creationId xmlns:a16="http://schemas.microsoft.com/office/drawing/2014/main" id="{38070236-C2A1-4A22-9A53-86B33DEE9D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67" name="Text Box 69">
          <a:extLst>
            <a:ext uri="{FF2B5EF4-FFF2-40B4-BE49-F238E27FC236}">
              <a16:creationId xmlns:a16="http://schemas.microsoft.com/office/drawing/2014/main" id="{29F6A945-CF07-4642-A52E-B104922BC40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68" name="Text Box 70">
          <a:extLst>
            <a:ext uri="{FF2B5EF4-FFF2-40B4-BE49-F238E27FC236}">
              <a16:creationId xmlns:a16="http://schemas.microsoft.com/office/drawing/2014/main" id="{2837713A-7D12-4865-856A-EC62037359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69" name="Text Box 71">
          <a:extLst>
            <a:ext uri="{FF2B5EF4-FFF2-40B4-BE49-F238E27FC236}">
              <a16:creationId xmlns:a16="http://schemas.microsoft.com/office/drawing/2014/main" id="{79F48E19-9BCE-45FE-8927-82FFF951C7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70" name="Text Box 72">
          <a:extLst>
            <a:ext uri="{FF2B5EF4-FFF2-40B4-BE49-F238E27FC236}">
              <a16:creationId xmlns:a16="http://schemas.microsoft.com/office/drawing/2014/main" id="{6D89EFAC-16E1-430C-8AFC-CB10D26D8C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71" name="Text Box 73">
          <a:extLst>
            <a:ext uri="{FF2B5EF4-FFF2-40B4-BE49-F238E27FC236}">
              <a16:creationId xmlns:a16="http://schemas.microsoft.com/office/drawing/2014/main" id="{7785BB25-C4E4-4A66-A871-7D3F1F9ECE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4788C648-4A7E-4D97-A5F4-0FD9D3DDFC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D3F81707-0DE9-4E3F-AC6C-78B28211DE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A5808F91-658E-4FA6-835F-E9314FCB277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75" name="Text Box 43">
          <a:extLst>
            <a:ext uri="{FF2B5EF4-FFF2-40B4-BE49-F238E27FC236}">
              <a16:creationId xmlns:a16="http://schemas.microsoft.com/office/drawing/2014/main" id="{37CA8729-44F4-4E0F-91B5-D7E0A45070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6FC488D6-B693-46F9-9171-7DFD4ACDAE7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BD91E92C-1E23-41EB-A075-E9CC911A84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33F62C48-83B4-4B18-88D9-36DE26024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3E8AD781-9EB5-4E4B-AFFA-5D347C980A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86B81E59-B418-48E7-AC88-B979A243A4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2152A08A-6440-409C-9F49-391C0CB9911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82" name="Text Box 46">
          <a:extLst>
            <a:ext uri="{FF2B5EF4-FFF2-40B4-BE49-F238E27FC236}">
              <a16:creationId xmlns:a16="http://schemas.microsoft.com/office/drawing/2014/main" id="{4146B935-1CD5-403D-A689-721E008AF30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83" name="Text Box 43">
          <a:extLst>
            <a:ext uri="{FF2B5EF4-FFF2-40B4-BE49-F238E27FC236}">
              <a16:creationId xmlns:a16="http://schemas.microsoft.com/office/drawing/2014/main" id="{A1549482-CC69-48B1-BEBD-BAF3277E76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41B9B87F-EB9B-4054-9E3C-4E6977778DF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4EF3140E-B8F8-4B50-8A69-0E5FF5F344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86" name="Text Box 65">
          <a:extLst>
            <a:ext uri="{FF2B5EF4-FFF2-40B4-BE49-F238E27FC236}">
              <a16:creationId xmlns:a16="http://schemas.microsoft.com/office/drawing/2014/main" id="{ECF9E1EE-3EA1-4C85-8AE6-4B102B70385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87" name="Text Box 91">
          <a:extLst>
            <a:ext uri="{FF2B5EF4-FFF2-40B4-BE49-F238E27FC236}">
              <a16:creationId xmlns:a16="http://schemas.microsoft.com/office/drawing/2014/main" id="{95DC7EF5-3D5D-4A38-A4F7-D5DACE74B8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88" name="Text Box 65">
          <a:extLst>
            <a:ext uri="{FF2B5EF4-FFF2-40B4-BE49-F238E27FC236}">
              <a16:creationId xmlns:a16="http://schemas.microsoft.com/office/drawing/2014/main" id="{83B4C643-D5E2-448B-BA19-A0AF6D45B6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171450</xdr:rowOff>
    </xdr:to>
    <xdr:sp macro="" textlink="">
      <xdr:nvSpPr>
        <xdr:cNvPr id="889" name="Text Box 91">
          <a:extLst>
            <a:ext uri="{FF2B5EF4-FFF2-40B4-BE49-F238E27FC236}">
              <a16:creationId xmlns:a16="http://schemas.microsoft.com/office/drawing/2014/main" id="{685FB24A-81A5-4684-91C6-87D8CAF355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76200</xdr:colOff>
      <xdr:row>181</xdr:row>
      <xdr:rowOff>171450</xdr:rowOff>
    </xdr:to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499483E6-D025-4D56-B190-10105A7E0491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76200</xdr:colOff>
      <xdr:row>181</xdr:row>
      <xdr:rowOff>171450</xdr:rowOff>
    </xdr:to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52F1AC64-F6EA-478B-BFAB-5C418002863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92" name="Text Box 68">
          <a:extLst>
            <a:ext uri="{FF2B5EF4-FFF2-40B4-BE49-F238E27FC236}">
              <a16:creationId xmlns:a16="http://schemas.microsoft.com/office/drawing/2014/main" id="{A1BA46F1-7631-428A-AE98-933108F5F1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93" name="Text Box 69">
          <a:extLst>
            <a:ext uri="{FF2B5EF4-FFF2-40B4-BE49-F238E27FC236}">
              <a16:creationId xmlns:a16="http://schemas.microsoft.com/office/drawing/2014/main" id="{1B48FCD8-1E5D-4911-9EA5-7BBFF9DBD0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94" name="Text Box 70">
          <a:extLst>
            <a:ext uri="{FF2B5EF4-FFF2-40B4-BE49-F238E27FC236}">
              <a16:creationId xmlns:a16="http://schemas.microsoft.com/office/drawing/2014/main" id="{2F4CBC2C-CB39-4B0E-AFDE-85D23BA7D6A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95" name="Text Box 71">
          <a:extLst>
            <a:ext uri="{FF2B5EF4-FFF2-40B4-BE49-F238E27FC236}">
              <a16:creationId xmlns:a16="http://schemas.microsoft.com/office/drawing/2014/main" id="{0C6FB829-AA79-4F88-ACA4-6C38CF3401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96" name="Text Box 72">
          <a:extLst>
            <a:ext uri="{FF2B5EF4-FFF2-40B4-BE49-F238E27FC236}">
              <a16:creationId xmlns:a16="http://schemas.microsoft.com/office/drawing/2014/main" id="{CD091AEA-B469-46AB-AC1F-8CFD608DFB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897" name="Text Box 73">
          <a:extLst>
            <a:ext uri="{FF2B5EF4-FFF2-40B4-BE49-F238E27FC236}">
              <a16:creationId xmlns:a16="http://schemas.microsoft.com/office/drawing/2014/main" id="{2C147D5C-7611-4F2F-B9C7-0CD98FB140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7C0E32FA-D96A-4BFB-BD01-D872FE1C44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79467348-4690-409E-963E-0868FEF4D7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2CAB9810-11EF-4EC8-A6B4-5CCEBA6C15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901" name="Text Box 43">
          <a:extLst>
            <a:ext uri="{FF2B5EF4-FFF2-40B4-BE49-F238E27FC236}">
              <a16:creationId xmlns:a16="http://schemas.microsoft.com/office/drawing/2014/main" id="{A69AC537-2468-4754-B044-3BCBB423495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902" name="Text Box 68">
          <a:extLst>
            <a:ext uri="{FF2B5EF4-FFF2-40B4-BE49-F238E27FC236}">
              <a16:creationId xmlns:a16="http://schemas.microsoft.com/office/drawing/2014/main" id="{AD834F22-1B8A-408B-B6D1-EB0C6AC52C6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903" name="Text Box 69">
          <a:extLst>
            <a:ext uri="{FF2B5EF4-FFF2-40B4-BE49-F238E27FC236}">
              <a16:creationId xmlns:a16="http://schemas.microsoft.com/office/drawing/2014/main" id="{194C63F3-C825-411F-B9C6-28A1F9633E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904" name="Text Box 70">
          <a:extLst>
            <a:ext uri="{FF2B5EF4-FFF2-40B4-BE49-F238E27FC236}">
              <a16:creationId xmlns:a16="http://schemas.microsoft.com/office/drawing/2014/main" id="{37FD7F15-191E-4AB7-8628-505BA7868AD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905" name="Text Box 71">
          <a:extLst>
            <a:ext uri="{FF2B5EF4-FFF2-40B4-BE49-F238E27FC236}">
              <a16:creationId xmlns:a16="http://schemas.microsoft.com/office/drawing/2014/main" id="{3DD139A7-026E-48EB-992E-AEEC38CF4B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906" name="Text Box 72">
          <a:extLst>
            <a:ext uri="{FF2B5EF4-FFF2-40B4-BE49-F238E27FC236}">
              <a16:creationId xmlns:a16="http://schemas.microsoft.com/office/drawing/2014/main" id="{538FDBE3-DFAA-43AA-8B57-18EDA5D65DD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66675</xdr:rowOff>
    </xdr:to>
    <xdr:sp macro="" textlink="">
      <xdr:nvSpPr>
        <xdr:cNvPr id="907" name="Text Box 73">
          <a:extLst>
            <a:ext uri="{FF2B5EF4-FFF2-40B4-BE49-F238E27FC236}">
              <a16:creationId xmlns:a16="http://schemas.microsoft.com/office/drawing/2014/main" id="{DCE105AB-5051-4DB1-8992-E4020293F43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DA562EB-E126-47FF-B416-5B13CC219C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400CDC7D-BF5C-408A-98EB-18B59B32975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910" name="Text Box 46">
          <a:extLst>
            <a:ext uri="{FF2B5EF4-FFF2-40B4-BE49-F238E27FC236}">
              <a16:creationId xmlns:a16="http://schemas.microsoft.com/office/drawing/2014/main" id="{DF0FC50F-C7AA-4DBC-9726-039068BF5A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31FA63D-7802-4E53-BEE3-AF2DF43054C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E9C44A44-75A9-4BDE-A6D1-C41363264AD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42832198-48F9-42C4-998D-896F6E007DD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23AAD280-DF8C-4CF6-A998-EEAA7B4CAC7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EC6AF677-DCFF-4B90-A3A6-0DEE602C6B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FB3EB0EA-B87C-415A-98C1-CC2C295AB3F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A7501BE2-300E-45FD-9220-8F52570756F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18" name="Text Box 43">
          <a:extLst>
            <a:ext uri="{FF2B5EF4-FFF2-40B4-BE49-F238E27FC236}">
              <a16:creationId xmlns:a16="http://schemas.microsoft.com/office/drawing/2014/main" id="{37CCFEB2-8EC5-42A8-944A-613AD7A228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19" name="Text Box 46">
          <a:extLst>
            <a:ext uri="{FF2B5EF4-FFF2-40B4-BE49-F238E27FC236}">
              <a16:creationId xmlns:a16="http://schemas.microsoft.com/office/drawing/2014/main" id="{73DC1290-4AD4-4753-BA8B-4F72BD4B49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42D14C14-717B-4BE0-908D-CBC8466FA6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B7CED046-72F5-4A4C-8758-E2F836E5DFD5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id="{98EDA5B2-490A-479F-97AB-B08F97B594E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23" name="Text Box 65">
          <a:extLst>
            <a:ext uri="{FF2B5EF4-FFF2-40B4-BE49-F238E27FC236}">
              <a16:creationId xmlns:a16="http://schemas.microsoft.com/office/drawing/2014/main" id="{3ECEDAB2-A469-4760-91E0-FEC1AB40AB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24" name="Text Box 91">
          <a:extLst>
            <a:ext uri="{FF2B5EF4-FFF2-40B4-BE49-F238E27FC236}">
              <a16:creationId xmlns:a16="http://schemas.microsoft.com/office/drawing/2014/main" id="{926E66BB-6EC8-4526-9089-3B2F9AC7CE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25" name="Text Box 65">
          <a:extLst>
            <a:ext uri="{FF2B5EF4-FFF2-40B4-BE49-F238E27FC236}">
              <a16:creationId xmlns:a16="http://schemas.microsoft.com/office/drawing/2014/main" id="{72E71E4B-0CA5-4AF4-BDCE-2CD743BD7C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26" name="Text Box 91">
          <a:extLst>
            <a:ext uri="{FF2B5EF4-FFF2-40B4-BE49-F238E27FC236}">
              <a16:creationId xmlns:a16="http://schemas.microsoft.com/office/drawing/2014/main" id="{DEFBB895-D690-45EC-B415-118E559D41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927" name="Text Box 46">
          <a:extLst>
            <a:ext uri="{FF2B5EF4-FFF2-40B4-BE49-F238E27FC236}">
              <a16:creationId xmlns:a16="http://schemas.microsoft.com/office/drawing/2014/main" id="{1ED8E318-C14F-45E2-A580-6EEABCBDB02D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9CFFB50D-C15B-455E-974D-41DF7AC011C8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14B206DC-8C02-4CE8-BD48-C6E5B25A82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1611739-0446-4326-BE79-4F59E29E58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E0A02375-DB39-439F-9246-1CC103D6BA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B1815EA6-A882-4556-B9EF-C65088DE8F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FC5DF542-E3DB-4855-B054-40BB1DC553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12845A78-C11E-4996-8162-64F8203538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8D6A4A30-06E9-4337-B086-ABD5BB077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323F74DA-010F-4641-9539-65DCCD49F2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6D576A6A-DCC5-4F1A-BA56-ED098E06C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B6EA4FF8-DED5-478E-8DA6-798F325896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39" name="Text Box 68">
          <a:extLst>
            <a:ext uri="{FF2B5EF4-FFF2-40B4-BE49-F238E27FC236}">
              <a16:creationId xmlns:a16="http://schemas.microsoft.com/office/drawing/2014/main" id="{515AD5C3-9224-4CF4-B2DE-64267220C9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40" name="Text Box 69">
          <a:extLst>
            <a:ext uri="{FF2B5EF4-FFF2-40B4-BE49-F238E27FC236}">
              <a16:creationId xmlns:a16="http://schemas.microsoft.com/office/drawing/2014/main" id="{7AA4F767-A4E1-4F42-B491-F0A4A714E5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41" name="Text Box 70">
          <a:extLst>
            <a:ext uri="{FF2B5EF4-FFF2-40B4-BE49-F238E27FC236}">
              <a16:creationId xmlns:a16="http://schemas.microsoft.com/office/drawing/2014/main" id="{D02EDA86-0656-4696-9D8B-EB7178F4A76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42" name="Text Box 71">
          <a:extLst>
            <a:ext uri="{FF2B5EF4-FFF2-40B4-BE49-F238E27FC236}">
              <a16:creationId xmlns:a16="http://schemas.microsoft.com/office/drawing/2014/main" id="{61A6E8FC-21FF-4E12-AEA3-B32DEE32A75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43" name="Text Box 72">
          <a:extLst>
            <a:ext uri="{FF2B5EF4-FFF2-40B4-BE49-F238E27FC236}">
              <a16:creationId xmlns:a16="http://schemas.microsoft.com/office/drawing/2014/main" id="{2A626894-90A9-495D-BD99-C9AAFAABE4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44" name="Text Box 73">
          <a:extLst>
            <a:ext uri="{FF2B5EF4-FFF2-40B4-BE49-F238E27FC236}">
              <a16:creationId xmlns:a16="http://schemas.microsoft.com/office/drawing/2014/main" id="{7ECA6B9F-70A9-4FC6-8E4D-1C9BBA793C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9B07781B-81FD-442D-BE95-EE31D23B153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41A19A4-82A5-4452-B80E-696473DE917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3268D7B1-C9DE-496F-ABC6-ECA992C9178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AFEB7A0F-DB6C-4B25-B849-DDA4310917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49" name="Text Box 68">
          <a:extLst>
            <a:ext uri="{FF2B5EF4-FFF2-40B4-BE49-F238E27FC236}">
              <a16:creationId xmlns:a16="http://schemas.microsoft.com/office/drawing/2014/main" id="{95F11B70-DCDD-4FC1-88B9-FC90C6634CC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50" name="Text Box 69">
          <a:extLst>
            <a:ext uri="{FF2B5EF4-FFF2-40B4-BE49-F238E27FC236}">
              <a16:creationId xmlns:a16="http://schemas.microsoft.com/office/drawing/2014/main" id="{3D64B29A-B8CF-499A-AE2C-7083B8685C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51" name="Text Box 70">
          <a:extLst>
            <a:ext uri="{FF2B5EF4-FFF2-40B4-BE49-F238E27FC236}">
              <a16:creationId xmlns:a16="http://schemas.microsoft.com/office/drawing/2014/main" id="{CC77426C-69E4-41CF-B20C-690361CE17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52" name="Text Box 71">
          <a:extLst>
            <a:ext uri="{FF2B5EF4-FFF2-40B4-BE49-F238E27FC236}">
              <a16:creationId xmlns:a16="http://schemas.microsoft.com/office/drawing/2014/main" id="{1390320B-7086-4850-BBA1-7CEB2336D90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53" name="Text Box 72">
          <a:extLst>
            <a:ext uri="{FF2B5EF4-FFF2-40B4-BE49-F238E27FC236}">
              <a16:creationId xmlns:a16="http://schemas.microsoft.com/office/drawing/2014/main" id="{68353C94-2A88-4BC0-A399-B1AB33D6C9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54" name="Text Box 73">
          <a:extLst>
            <a:ext uri="{FF2B5EF4-FFF2-40B4-BE49-F238E27FC236}">
              <a16:creationId xmlns:a16="http://schemas.microsoft.com/office/drawing/2014/main" id="{C7C0D3ED-B90E-4A9C-92B1-C683443A325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55" name="Text Box 46">
          <a:extLst>
            <a:ext uri="{FF2B5EF4-FFF2-40B4-BE49-F238E27FC236}">
              <a16:creationId xmlns:a16="http://schemas.microsoft.com/office/drawing/2014/main" id="{FA4D461A-9D10-4F21-9A0D-6DB85AEA6D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E38A26D7-325C-4DC7-81C9-7AC88D6352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57" name="Text Box 46">
          <a:extLst>
            <a:ext uri="{FF2B5EF4-FFF2-40B4-BE49-F238E27FC236}">
              <a16:creationId xmlns:a16="http://schemas.microsoft.com/office/drawing/2014/main" id="{5A87ECDA-AB98-4D14-9F66-E66C0EEB8C2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58" name="Text Box 43">
          <a:extLst>
            <a:ext uri="{FF2B5EF4-FFF2-40B4-BE49-F238E27FC236}">
              <a16:creationId xmlns:a16="http://schemas.microsoft.com/office/drawing/2014/main" id="{62439F2B-FF64-42E9-A328-EEA34FEE57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385B8050-1DB5-4FAD-9052-BDF082A713ED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D00E54EF-3071-4618-BD98-3AF9F0481D0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61" name="Text Box 65">
          <a:extLst>
            <a:ext uri="{FF2B5EF4-FFF2-40B4-BE49-F238E27FC236}">
              <a16:creationId xmlns:a16="http://schemas.microsoft.com/office/drawing/2014/main" id="{39E84B5B-F0A4-43A1-9244-DCECD08B54C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62" name="Text Box 91">
          <a:extLst>
            <a:ext uri="{FF2B5EF4-FFF2-40B4-BE49-F238E27FC236}">
              <a16:creationId xmlns:a16="http://schemas.microsoft.com/office/drawing/2014/main" id="{788703DE-42B1-4EB4-A2AC-840CF3115E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16C5699A-67AA-47CB-AA01-B0EF3677E9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64" name="Text Box 91">
          <a:extLst>
            <a:ext uri="{FF2B5EF4-FFF2-40B4-BE49-F238E27FC236}">
              <a16:creationId xmlns:a16="http://schemas.microsoft.com/office/drawing/2014/main" id="{D5AEB056-FF1B-4773-90A1-3DEA69A804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965" name="Text Box 46">
          <a:extLst>
            <a:ext uri="{FF2B5EF4-FFF2-40B4-BE49-F238E27FC236}">
              <a16:creationId xmlns:a16="http://schemas.microsoft.com/office/drawing/2014/main" id="{EC91644D-BD3E-427C-BEF0-11E59DA48169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966" name="Text Box 43">
          <a:extLst>
            <a:ext uri="{FF2B5EF4-FFF2-40B4-BE49-F238E27FC236}">
              <a16:creationId xmlns:a16="http://schemas.microsoft.com/office/drawing/2014/main" id="{94438EA9-29D7-429C-A609-A8E4302C6F4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67" name="Text Box 68">
          <a:extLst>
            <a:ext uri="{FF2B5EF4-FFF2-40B4-BE49-F238E27FC236}">
              <a16:creationId xmlns:a16="http://schemas.microsoft.com/office/drawing/2014/main" id="{921AA575-0FD8-4A67-A445-889F6329450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68" name="Text Box 69">
          <a:extLst>
            <a:ext uri="{FF2B5EF4-FFF2-40B4-BE49-F238E27FC236}">
              <a16:creationId xmlns:a16="http://schemas.microsoft.com/office/drawing/2014/main" id="{E4A39E84-0422-4280-9E66-E0D02BFFA71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69" name="Text Box 70">
          <a:extLst>
            <a:ext uri="{FF2B5EF4-FFF2-40B4-BE49-F238E27FC236}">
              <a16:creationId xmlns:a16="http://schemas.microsoft.com/office/drawing/2014/main" id="{10E51EAA-304B-4CAA-895E-17A53791CD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70" name="Text Box 71">
          <a:extLst>
            <a:ext uri="{FF2B5EF4-FFF2-40B4-BE49-F238E27FC236}">
              <a16:creationId xmlns:a16="http://schemas.microsoft.com/office/drawing/2014/main" id="{E3CBFCDF-4042-4ACC-A872-CBA922125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71" name="Text Box 72">
          <a:extLst>
            <a:ext uri="{FF2B5EF4-FFF2-40B4-BE49-F238E27FC236}">
              <a16:creationId xmlns:a16="http://schemas.microsoft.com/office/drawing/2014/main" id="{D58C7A59-7EBF-43FE-ABB7-A2F6EA055C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72" name="Text Box 73">
          <a:extLst>
            <a:ext uri="{FF2B5EF4-FFF2-40B4-BE49-F238E27FC236}">
              <a16:creationId xmlns:a16="http://schemas.microsoft.com/office/drawing/2014/main" id="{05071DCC-3A5E-41F9-82DA-4B3B20950B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7B76E434-6343-4142-9176-64D334A7FCE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96A1463F-ADF4-4706-BCA3-D9F758F860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75" name="Text Box 46">
          <a:extLst>
            <a:ext uri="{FF2B5EF4-FFF2-40B4-BE49-F238E27FC236}">
              <a16:creationId xmlns:a16="http://schemas.microsoft.com/office/drawing/2014/main" id="{CCFB065C-BE6E-4A2C-9695-D1A5657A07A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5E40AEA0-E157-48FC-B890-A638B080214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77" name="Text Box 68">
          <a:extLst>
            <a:ext uri="{FF2B5EF4-FFF2-40B4-BE49-F238E27FC236}">
              <a16:creationId xmlns:a16="http://schemas.microsoft.com/office/drawing/2014/main" id="{53A0775E-CC20-4996-882F-406C79F1CE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78" name="Text Box 69">
          <a:extLst>
            <a:ext uri="{FF2B5EF4-FFF2-40B4-BE49-F238E27FC236}">
              <a16:creationId xmlns:a16="http://schemas.microsoft.com/office/drawing/2014/main" id="{9A2F0070-3E20-4927-A04C-8D33B05DD04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79" name="Text Box 70">
          <a:extLst>
            <a:ext uri="{FF2B5EF4-FFF2-40B4-BE49-F238E27FC236}">
              <a16:creationId xmlns:a16="http://schemas.microsoft.com/office/drawing/2014/main" id="{C6E0F206-4848-4D3A-A4CD-142AF46C4C2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80" name="Text Box 71">
          <a:extLst>
            <a:ext uri="{FF2B5EF4-FFF2-40B4-BE49-F238E27FC236}">
              <a16:creationId xmlns:a16="http://schemas.microsoft.com/office/drawing/2014/main" id="{4F53CAE9-914F-49F0-8166-9E9FAE4340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81" name="Text Box 72">
          <a:extLst>
            <a:ext uri="{FF2B5EF4-FFF2-40B4-BE49-F238E27FC236}">
              <a16:creationId xmlns:a16="http://schemas.microsoft.com/office/drawing/2014/main" id="{E046A8F1-ABAE-48EC-9567-CCE1818C4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982" name="Text Box 73">
          <a:extLst>
            <a:ext uri="{FF2B5EF4-FFF2-40B4-BE49-F238E27FC236}">
              <a16:creationId xmlns:a16="http://schemas.microsoft.com/office/drawing/2014/main" id="{7344A682-E984-4035-8518-A0272EEEA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B7FFD050-3A80-498C-BCEF-678CB9537BA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CB2555FC-04B4-4BB9-BE34-88E964C96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85" name="Text Box 46">
          <a:extLst>
            <a:ext uri="{FF2B5EF4-FFF2-40B4-BE49-F238E27FC236}">
              <a16:creationId xmlns:a16="http://schemas.microsoft.com/office/drawing/2014/main" id="{3F197221-65DA-4451-A0A9-CD473F7957A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86" name="Text Box 43">
          <a:extLst>
            <a:ext uri="{FF2B5EF4-FFF2-40B4-BE49-F238E27FC236}">
              <a16:creationId xmlns:a16="http://schemas.microsoft.com/office/drawing/2014/main" id="{48662B6B-2E28-4D08-89DF-081E63259E4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87" name="Text Box 68">
          <a:extLst>
            <a:ext uri="{FF2B5EF4-FFF2-40B4-BE49-F238E27FC236}">
              <a16:creationId xmlns:a16="http://schemas.microsoft.com/office/drawing/2014/main" id="{C712FCDB-4774-4B89-9616-EB663FCC55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88" name="Text Box 69">
          <a:extLst>
            <a:ext uri="{FF2B5EF4-FFF2-40B4-BE49-F238E27FC236}">
              <a16:creationId xmlns:a16="http://schemas.microsoft.com/office/drawing/2014/main" id="{C2BBDBFD-142E-42A1-8E49-9094BD920B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7CEEFB38-CC6B-403E-B1FA-AC5B81131FF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5DCA6984-9CE2-4DF3-B900-2830B1A580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91" name="Text Box 72">
          <a:extLst>
            <a:ext uri="{FF2B5EF4-FFF2-40B4-BE49-F238E27FC236}">
              <a16:creationId xmlns:a16="http://schemas.microsoft.com/office/drawing/2014/main" id="{C8C90DFC-2EFF-4819-8120-26450C0027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992" name="Text Box 73">
          <a:extLst>
            <a:ext uri="{FF2B5EF4-FFF2-40B4-BE49-F238E27FC236}">
              <a16:creationId xmlns:a16="http://schemas.microsoft.com/office/drawing/2014/main" id="{B998F0BD-32D1-4996-9F90-4F38995B9A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91FB2078-49B4-48FE-B53B-8E9B29A5F3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94" name="Text Box 43">
          <a:extLst>
            <a:ext uri="{FF2B5EF4-FFF2-40B4-BE49-F238E27FC236}">
              <a16:creationId xmlns:a16="http://schemas.microsoft.com/office/drawing/2014/main" id="{123BF323-DC78-4E8D-93DF-E1E064E1AEB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95" name="Text Box 46">
          <a:extLst>
            <a:ext uri="{FF2B5EF4-FFF2-40B4-BE49-F238E27FC236}">
              <a16:creationId xmlns:a16="http://schemas.microsoft.com/office/drawing/2014/main" id="{972EF1BB-31EA-4A2C-A99E-D05A07173C3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1A963973-7ED6-4D26-8AB2-B6700C4D56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F1F268AB-CDAC-4567-BE41-3299A358DAC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98" name="Text Box 91">
          <a:extLst>
            <a:ext uri="{FF2B5EF4-FFF2-40B4-BE49-F238E27FC236}">
              <a16:creationId xmlns:a16="http://schemas.microsoft.com/office/drawing/2014/main" id="{729B1488-2E72-4701-8417-B5D3996B02B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999" name="Text Box 65">
          <a:extLst>
            <a:ext uri="{FF2B5EF4-FFF2-40B4-BE49-F238E27FC236}">
              <a16:creationId xmlns:a16="http://schemas.microsoft.com/office/drawing/2014/main" id="{E2891B44-9E89-43A1-8C83-56DA2570D7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000" name="Text Box 91">
          <a:extLst>
            <a:ext uri="{FF2B5EF4-FFF2-40B4-BE49-F238E27FC236}">
              <a16:creationId xmlns:a16="http://schemas.microsoft.com/office/drawing/2014/main" id="{3757F641-9EBD-4528-BCDE-F3DD1BD5BB7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3D0B54FC-D77E-4C18-9CC9-DED8368604A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46F5BB42-7CE9-4CEF-ADB0-E423AE0F637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CCA8F334-8BA4-49B3-A3FE-BFA4216609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F0860A39-4F35-441A-8FC8-38A28105DDF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1BACAA43-834C-494B-9723-089DCCF6F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698E272E-1F01-4482-B733-28836AC1DE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BDE16490-895D-493F-993A-2E057B0562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9C71E8-7CBB-4BEE-A9C3-CC6A254A1C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9879E8EA-014B-4E9A-9EE1-9E03A00A5A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5AF6A1BA-C7DE-443F-8026-D169D3870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7EE87FCA-1121-4C4F-9F62-987276F7E3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1D48584-B881-4EA6-B141-D7249821A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5034CB5D-E8CE-433F-A027-644FABF026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05676F5-E531-4004-8715-ECFC0AFBCD8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5C9DBACD-AD99-4AA5-BC39-C65C66EA6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A1A9AEAE-CDD7-4307-8EB1-5FB73646A4E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A6F5C9E8-57F6-4818-B3F6-C2682364F0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CD7424C-9D04-4273-A2F4-1918D4760C6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4A0F66A6-BCC9-474D-9318-313CCE14F73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05D591-250D-4E23-8FFC-0395C3ABD51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610933B-94E0-4313-8644-52C8A0EF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F1DEEAFE-2D80-48AB-AC54-4C1656AAAD8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023" name="Text Box 68">
          <a:extLst>
            <a:ext uri="{FF2B5EF4-FFF2-40B4-BE49-F238E27FC236}">
              <a16:creationId xmlns:a16="http://schemas.microsoft.com/office/drawing/2014/main" id="{74E86601-E29D-4179-A31E-AF94277D4F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024" name="Text Box 69">
          <a:extLst>
            <a:ext uri="{FF2B5EF4-FFF2-40B4-BE49-F238E27FC236}">
              <a16:creationId xmlns:a16="http://schemas.microsoft.com/office/drawing/2014/main" id="{9880474B-227A-4331-8663-12BE06D688A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025" name="Text Box 70">
          <a:extLst>
            <a:ext uri="{FF2B5EF4-FFF2-40B4-BE49-F238E27FC236}">
              <a16:creationId xmlns:a16="http://schemas.microsoft.com/office/drawing/2014/main" id="{1B5CB8E3-F56F-40E2-90D8-BB108B0438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026" name="Text Box 71">
          <a:extLst>
            <a:ext uri="{FF2B5EF4-FFF2-40B4-BE49-F238E27FC236}">
              <a16:creationId xmlns:a16="http://schemas.microsoft.com/office/drawing/2014/main" id="{5EA1BD36-2488-4B56-8AA8-5431EA64DB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027" name="Text Box 72">
          <a:extLst>
            <a:ext uri="{FF2B5EF4-FFF2-40B4-BE49-F238E27FC236}">
              <a16:creationId xmlns:a16="http://schemas.microsoft.com/office/drawing/2014/main" id="{DD09A761-7C7E-4E14-970A-88EC8C744F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028" name="Text Box 73">
          <a:extLst>
            <a:ext uri="{FF2B5EF4-FFF2-40B4-BE49-F238E27FC236}">
              <a16:creationId xmlns:a16="http://schemas.microsoft.com/office/drawing/2014/main" id="{67B46D53-99D4-4F4D-89DB-E0D12C065D4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8D1227DF-552B-4F52-A833-7C06D246BEA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A11C3FC2-E093-49EF-9C84-A3B2EC5CE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54A4A17-1CCD-4267-BB53-0273CF297B5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5AB60D77-A8C8-4066-A0A2-1C06932F04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671429DB-6B36-4538-85D8-A0B78364E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034" name="Text Box 91">
          <a:extLst>
            <a:ext uri="{FF2B5EF4-FFF2-40B4-BE49-F238E27FC236}">
              <a16:creationId xmlns:a16="http://schemas.microsoft.com/office/drawing/2014/main" id="{57D57F97-3903-4AFD-AD5B-86C836224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035" name="Text Box 65">
          <a:extLst>
            <a:ext uri="{FF2B5EF4-FFF2-40B4-BE49-F238E27FC236}">
              <a16:creationId xmlns:a16="http://schemas.microsoft.com/office/drawing/2014/main" id="{3BAA12ED-842B-4D53-9B3C-04CB7D1AFD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id="{17EADF31-7C1D-4F3D-8418-0ED9460FAC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4D8C95EB-C623-4640-9A63-0B49197314C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BD97380A-C674-4811-99DC-326589B8473E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39" name="Text Box 68">
          <a:extLst>
            <a:ext uri="{FF2B5EF4-FFF2-40B4-BE49-F238E27FC236}">
              <a16:creationId xmlns:a16="http://schemas.microsoft.com/office/drawing/2014/main" id="{C68AFBDC-C1F8-4CAA-B24D-51A97FBB1B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40" name="Text Box 69">
          <a:extLst>
            <a:ext uri="{FF2B5EF4-FFF2-40B4-BE49-F238E27FC236}">
              <a16:creationId xmlns:a16="http://schemas.microsoft.com/office/drawing/2014/main" id="{D6755644-1833-43F3-8DB7-7376F7FE2D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41" name="Text Box 70">
          <a:extLst>
            <a:ext uri="{FF2B5EF4-FFF2-40B4-BE49-F238E27FC236}">
              <a16:creationId xmlns:a16="http://schemas.microsoft.com/office/drawing/2014/main" id="{D52F1320-1C5B-461A-9E76-7092B44E8A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42" name="Text Box 71">
          <a:extLst>
            <a:ext uri="{FF2B5EF4-FFF2-40B4-BE49-F238E27FC236}">
              <a16:creationId xmlns:a16="http://schemas.microsoft.com/office/drawing/2014/main" id="{72C072E7-AB33-43ED-9F0E-26CA0885F3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43" name="Text Box 72">
          <a:extLst>
            <a:ext uri="{FF2B5EF4-FFF2-40B4-BE49-F238E27FC236}">
              <a16:creationId xmlns:a16="http://schemas.microsoft.com/office/drawing/2014/main" id="{C1990B92-3E40-4101-A4F7-81F4874A50C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44" name="Text Box 73">
          <a:extLst>
            <a:ext uri="{FF2B5EF4-FFF2-40B4-BE49-F238E27FC236}">
              <a16:creationId xmlns:a16="http://schemas.microsoft.com/office/drawing/2014/main" id="{C9D837A4-9D3A-417F-8E3F-AF3601B45D5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B5145E35-1DF0-4746-A4BA-2CC7061D3F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46" name="Text Box 43">
          <a:extLst>
            <a:ext uri="{FF2B5EF4-FFF2-40B4-BE49-F238E27FC236}">
              <a16:creationId xmlns:a16="http://schemas.microsoft.com/office/drawing/2014/main" id="{B62B589E-C999-4071-A404-F2981C5B16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374BAE53-98EF-4E1C-9326-2949036FC0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CCF73506-BE68-4967-97C8-FC04E244DC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49" name="Text Box 68">
          <a:extLst>
            <a:ext uri="{FF2B5EF4-FFF2-40B4-BE49-F238E27FC236}">
              <a16:creationId xmlns:a16="http://schemas.microsoft.com/office/drawing/2014/main" id="{4D6BF160-FB17-4575-9AC7-8BE58F958F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50" name="Text Box 69">
          <a:extLst>
            <a:ext uri="{FF2B5EF4-FFF2-40B4-BE49-F238E27FC236}">
              <a16:creationId xmlns:a16="http://schemas.microsoft.com/office/drawing/2014/main" id="{117FCF53-E196-465F-A8E6-B75CDBF283F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51" name="Text Box 70">
          <a:extLst>
            <a:ext uri="{FF2B5EF4-FFF2-40B4-BE49-F238E27FC236}">
              <a16:creationId xmlns:a16="http://schemas.microsoft.com/office/drawing/2014/main" id="{80730DEB-2C24-48D9-AC38-CCA40C2E7B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52" name="Text Box 71">
          <a:extLst>
            <a:ext uri="{FF2B5EF4-FFF2-40B4-BE49-F238E27FC236}">
              <a16:creationId xmlns:a16="http://schemas.microsoft.com/office/drawing/2014/main" id="{0B7F0842-6B8D-41E5-84F7-A72B37C857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53" name="Text Box 72">
          <a:extLst>
            <a:ext uri="{FF2B5EF4-FFF2-40B4-BE49-F238E27FC236}">
              <a16:creationId xmlns:a16="http://schemas.microsoft.com/office/drawing/2014/main" id="{47D12519-673D-4922-A6F4-320E01C5D7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054" name="Text Box 73">
          <a:extLst>
            <a:ext uri="{FF2B5EF4-FFF2-40B4-BE49-F238E27FC236}">
              <a16:creationId xmlns:a16="http://schemas.microsoft.com/office/drawing/2014/main" id="{7F544550-8F5B-4289-AFEB-E9B07C8491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DC1B88C7-F69D-4AEA-9AE4-893999517B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7538E22E-40D9-4EE9-879F-D3222FC5D86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27B5F271-0FE6-4B3B-9818-4B14450D59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9ACB97EF-9C7C-4E7B-8CE2-168B2D9E35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28297310-A579-4E69-A995-27D7AF952F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9C135F5D-7190-4B31-B3E6-EF437C1ACD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F91BA954-47A4-4951-ACC1-00E2E74140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C59FFFBF-4AF1-4F60-98F6-E9C31C3A85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E81E6A93-D2A3-4ABB-BCE5-01997232EB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2AE8FBB6-DC7C-4E4D-87B5-186511BE1F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ECB244E2-5853-4BF5-88C7-FBBBE21D629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BCD07DF7-DC83-4ADD-BC87-471920D2EE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67" name="Text Box 46">
          <a:extLst>
            <a:ext uri="{FF2B5EF4-FFF2-40B4-BE49-F238E27FC236}">
              <a16:creationId xmlns:a16="http://schemas.microsoft.com/office/drawing/2014/main" id="{FA59CD48-A167-42C2-9E1D-5DDC0417B8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613DBB0-AA1F-47A8-8A58-2ADC2EA7C8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308B184A-B370-4EF2-843C-E70F88208D58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1070" name="Text Box 11">
          <a:extLst>
            <a:ext uri="{FF2B5EF4-FFF2-40B4-BE49-F238E27FC236}">
              <a16:creationId xmlns:a16="http://schemas.microsoft.com/office/drawing/2014/main" id="{C38B3F1B-C544-498C-B691-709FC40748F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071" name="Text Box 65">
          <a:extLst>
            <a:ext uri="{FF2B5EF4-FFF2-40B4-BE49-F238E27FC236}">
              <a16:creationId xmlns:a16="http://schemas.microsoft.com/office/drawing/2014/main" id="{7EDB3A2D-4A43-45DD-BB2C-AB8B09654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072" name="Text Box 91">
          <a:extLst>
            <a:ext uri="{FF2B5EF4-FFF2-40B4-BE49-F238E27FC236}">
              <a16:creationId xmlns:a16="http://schemas.microsoft.com/office/drawing/2014/main" id="{981AF9B0-E68E-4364-B9F5-CA751FC903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073" name="Text Box 65">
          <a:extLst>
            <a:ext uri="{FF2B5EF4-FFF2-40B4-BE49-F238E27FC236}">
              <a16:creationId xmlns:a16="http://schemas.microsoft.com/office/drawing/2014/main" id="{2C754223-C2E9-408E-9A7C-09F0E82467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074" name="Text Box 91">
          <a:extLst>
            <a:ext uri="{FF2B5EF4-FFF2-40B4-BE49-F238E27FC236}">
              <a16:creationId xmlns:a16="http://schemas.microsoft.com/office/drawing/2014/main" id="{C1FC55D3-57F2-4102-81B2-BEB8FDAF28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76200" cy="17145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B77E764D-8037-4C7A-9BBC-0E564F54AB8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76200" cy="171450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ABA6FD7-FCA5-46C2-96AE-9B51486DFE6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9902C553-3875-487D-A023-52312953F1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6C97B1FE-5F25-445A-A2A2-DB377EA1C9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C8DD59E9-8520-4D75-B3CC-A96975552A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AF3C40F8-C0EF-4CBE-8650-BEF85AB77F6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C7FD6FBD-81D1-4C42-AE80-0F5C6303654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66C9CF11-18A2-401C-8CF4-D42998BB55F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4B32AB9F-9E6A-49E4-9364-55EB6DDB57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811A99E0-5395-4EE9-9384-FF4355F8858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9A9B4809-911B-4C66-A655-1B79B6F6F4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86" name="Text Box 43">
          <a:extLst>
            <a:ext uri="{FF2B5EF4-FFF2-40B4-BE49-F238E27FC236}">
              <a16:creationId xmlns:a16="http://schemas.microsoft.com/office/drawing/2014/main" id="{7B23D951-3788-45B1-B5C2-94D8431182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4A9C23C0-D768-4200-81D1-2F8E7F6ADC5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671B550C-5173-47A3-931D-EEF82C2A489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22452320-3F26-4F85-A9F2-3ABE45A71B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EB478567-6568-4B23-8C07-A74A27195C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66941270-00CD-4CEC-BEF7-8F983289E4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0F140B16-9820-4680-8BF5-C0AF9A83418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C65121DB-5F0C-4F30-B5C9-B31691FDC2B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D9EACDDB-F720-431B-84FD-949FC9297A6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95" name="Text Box 46">
          <a:extLst>
            <a:ext uri="{FF2B5EF4-FFF2-40B4-BE49-F238E27FC236}">
              <a16:creationId xmlns:a16="http://schemas.microsoft.com/office/drawing/2014/main" id="{07CE2E5F-9BD3-4554-850E-9C621C1635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A11487B8-379E-489E-BEE7-AFCA0B8869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97" name="Text Box 68">
          <a:extLst>
            <a:ext uri="{FF2B5EF4-FFF2-40B4-BE49-F238E27FC236}">
              <a16:creationId xmlns:a16="http://schemas.microsoft.com/office/drawing/2014/main" id="{5A9E8B66-63AF-46F8-8E73-07BA4F4C102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98" name="Text Box 69">
          <a:extLst>
            <a:ext uri="{FF2B5EF4-FFF2-40B4-BE49-F238E27FC236}">
              <a16:creationId xmlns:a16="http://schemas.microsoft.com/office/drawing/2014/main" id="{0E062179-76A2-454A-A52D-942CDFFBF3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099" name="Text Box 70">
          <a:extLst>
            <a:ext uri="{FF2B5EF4-FFF2-40B4-BE49-F238E27FC236}">
              <a16:creationId xmlns:a16="http://schemas.microsoft.com/office/drawing/2014/main" id="{F7898EDB-FFB7-4423-8DB4-850135E3C5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00" name="Text Box 71">
          <a:extLst>
            <a:ext uri="{FF2B5EF4-FFF2-40B4-BE49-F238E27FC236}">
              <a16:creationId xmlns:a16="http://schemas.microsoft.com/office/drawing/2014/main" id="{1B5450D5-8144-42F8-B35F-F2FBF73523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01" name="Text Box 72">
          <a:extLst>
            <a:ext uri="{FF2B5EF4-FFF2-40B4-BE49-F238E27FC236}">
              <a16:creationId xmlns:a16="http://schemas.microsoft.com/office/drawing/2014/main" id="{6E853123-2ADF-4FCE-B72A-515DE850E7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02" name="Text Box 73">
          <a:extLst>
            <a:ext uri="{FF2B5EF4-FFF2-40B4-BE49-F238E27FC236}">
              <a16:creationId xmlns:a16="http://schemas.microsoft.com/office/drawing/2014/main" id="{D51A3068-7EEE-47EC-82D5-CE747BA473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id="{73E5AE15-2813-4D6B-A187-AE77E1AEE5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A2A7CA20-2CBB-4280-B329-4B5FFA39AE8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39963955-4691-4470-A680-5234CE6AD05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3B7F4AFD-D982-4600-9F2E-A8A34FCB7EE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32CAB905-30DD-4625-94C8-B2B919663F2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1108" name="Text Box 11">
          <a:extLst>
            <a:ext uri="{FF2B5EF4-FFF2-40B4-BE49-F238E27FC236}">
              <a16:creationId xmlns:a16="http://schemas.microsoft.com/office/drawing/2014/main" id="{55228C1A-B255-4289-B8AD-E4C42880E914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09" name="Text Box 65">
          <a:extLst>
            <a:ext uri="{FF2B5EF4-FFF2-40B4-BE49-F238E27FC236}">
              <a16:creationId xmlns:a16="http://schemas.microsoft.com/office/drawing/2014/main" id="{1C0F3DAD-AE1F-4146-9221-C2EC635BE8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10" name="Text Box 91">
          <a:extLst>
            <a:ext uri="{FF2B5EF4-FFF2-40B4-BE49-F238E27FC236}">
              <a16:creationId xmlns:a16="http://schemas.microsoft.com/office/drawing/2014/main" id="{C49AEB75-6C5C-4309-9495-AA1118D5B7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11" name="Text Box 65">
          <a:extLst>
            <a:ext uri="{FF2B5EF4-FFF2-40B4-BE49-F238E27FC236}">
              <a16:creationId xmlns:a16="http://schemas.microsoft.com/office/drawing/2014/main" id="{E6C705B6-8B87-484D-8511-51EED611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12" name="Text Box 91">
          <a:extLst>
            <a:ext uri="{FF2B5EF4-FFF2-40B4-BE49-F238E27FC236}">
              <a16:creationId xmlns:a16="http://schemas.microsoft.com/office/drawing/2014/main" id="{058D3CFD-C8AB-4007-9149-46D7C0EEEB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76200" cy="171450"/>
    <xdr:sp macro="" textlink="">
      <xdr:nvSpPr>
        <xdr:cNvPr id="1113" name="Text Box 46">
          <a:extLst>
            <a:ext uri="{FF2B5EF4-FFF2-40B4-BE49-F238E27FC236}">
              <a16:creationId xmlns:a16="http://schemas.microsoft.com/office/drawing/2014/main" id="{16306DA8-AEC0-464E-ACEE-9AD66D79237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76200" cy="171450"/>
    <xdr:sp macro="" textlink="">
      <xdr:nvSpPr>
        <xdr:cNvPr id="1114" name="Text Box 43">
          <a:extLst>
            <a:ext uri="{FF2B5EF4-FFF2-40B4-BE49-F238E27FC236}">
              <a16:creationId xmlns:a16="http://schemas.microsoft.com/office/drawing/2014/main" id="{582D079E-27A5-4367-9E39-A96C104E7E4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15" name="Text Box 68">
          <a:extLst>
            <a:ext uri="{FF2B5EF4-FFF2-40B4-BE49-F238E27FC236}">
              <a16:creationId xmlns:a16="http://schemas.microsoft.com/office/drawing/2014/main" id="{493D2F37-0394-4022-9FB7-0595E49B292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16" name="Text Box 69">
          <a:extLst>
            <a:ext uri="{FF2B5EF4-FFF2-40B4-BE49-F238E27FC236}">
              <a16:creationId xmlns:a16="http://schemas.microsoft.com/office/drawing/2014/main" id="{59D679E9-4FCC-4D13-A71D-47FA1C21E0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id="{091E444F-026F-4D64-BCD9-7F1668299B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18" name="Text Box 71">
          <a:extLst>
            <a:ext uri="{FF2B5EF4-FFF2-40B4-BE49-F238E27FC236}">
              <a16:creationId xmlns:a16="http://schemas.microsoft.com/office/drawing/2014/main" id="{4C9AC4C1-AEAD-4CB3-912D-D8A2614B42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19" name="Text Box 72">
          <a:extLst>
            <a:ext uri="{FF2B5EF4-FFF2-40B4-BE49-F238E27FC236}">
              <a16:creationId xmlns:a16="http://schemas.microsoft.com/office/drawing/2014/main" id="{A0EE752D-D93E-4E6D-AE27-E54506200EB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20" name="Text Box 73">
          <a:extLst>
            <a:ext uri="{FF2B5EF4-FFF2-40B4-BE49-F238E27FC236}">
              <a16:creationId xmlns:a16="http://schemas.microsoft.com/office/drawing/2014/main" id="{EF606B30-4721-420E-84F2-0CC4196D87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21" name="Text Box 46">
          <a:extLst>
            <a:ext uri="{FF2B5EF4-FFF2-40B4-BE49-F238E27FC236}">
              <a16:creationId xmlns:a16="http://schemas.microsoft.com/office/drawing/2014/main" id="{FB20C8B7-65C9-4DEB-8945-10D9AA01EDD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82501933-1FE1-40B8-A783-4FFEACEC175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23" name="Text Box 46">
          <a:extLst>
            <a:ext uri="{FF2B5EF4-FFF2-40B4-BE49-F238E27FC236}">
              <a16:creationId xmlns:a16="http://schemas.microsoft.com/office/drawing/2014/main" id="{7F2ADDEB-F3CD-46FA-99C3-7AD85A995A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601EBF8B-F01B-40D2-9746-C0E9438505A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25" name="Text Box 68">
          <a:extLst>
            <a:ext uri="{FF2B5EF4-FFF2-40B4-BE49-F238E27FC236}">
              <a16:creationId xmlns:a16="http://schemas.microsoft.com/office/drawing/2014/main" id="{8AD25F1D-0BAB-4FE6-ADA8-4221A4568B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26" name="Text Box 69">
          <a:extLst>
            <a:ext uri="{FF2B5EF4-FFF2-40B4-BE49-F238E27FC236}">
              <a16:creationId xmlns:a16="http://schemas.microsoft.com/office/drawing/2014/main" id="{DA637FC1-45B3-4426-9C27-B451E78D7C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27" name="Text Box 70">
          <a:extLst>
            <a:ext uri="{FF2B5EF4-FFF2-40B4-BE49-F238E27FC236}">
              <a16:creationId xmlns:a16="http://schemas.microsoft.com/office/drawing/2014/main" id="{5165590B-104C-40F2-B2C3-66DD14C3E5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28" name="Text Box 71">
          <a:extLst>
            <a:ext uri="{FF2B5EF4-FFF2-40B4-BE49-F238E27FC236}">
              <a16:creationId xmlns:a16="http://schemas.microsoft.com/office/drawing/2014/main" id="{1EBDC5F0-6CBA-4401-8056-76C6EC6E64E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29" name="Text Box 72">
          <a:extLst>
            <a:ext uri="{FF2B5EF4-FFF2-40B4-BE49-F238E27FC236}">
              <a16:creationId xmlns:a16="http://schemas.microsoft.com/office/drawing/2014/main" id="{59C4FAC8-8507-4F26-B8BF-1BA53DB79C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30" name="Text Box 73">
          <a:extLst>
            <a:ext uri="{FF2B5EF4-FFF2-40B4-BE49-F238E27FC236}">
              <a16:creationId xmlns:a16="http://schemas.microsoft.com/office/drawing/2014/main" id="{4914BD3A-4D0E-41A9-A8C8-49F1BBC2F6C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31" name="Text Box 46">
          <a:extLst>
            <a:ext uri="{FF2B5EF4-FFF2-40B4-BE49-F238E27FC236}">
              <a16:creationId xmlns:a16="http://schemas.microsoft.com/office/drawing/2014/main" id="{054E3866-5B79-4853-94C7-5455D58A19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3A28AD30-6633-4FE0-AEAA-901E5EC6DA2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33" name="Text Box 46">
          <a:extLst>
            <a:ext uri="{FF2B5EF4-FFF2-40B4-BE49-F238E27FC236}">
              <a16:creationId xmlns:a16="http://schemas.microsoft.com/office/drawing/2014/main" id="{6E866D85-51CF-43B6-B8E0-93C1DD6CDB3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E98D0CC1-2D18-4860-A02A-C1EAAE9264B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35" name="Text Box 68">
          <a:extLst>
            <a:ext uri="{FF2B5EF4-FFF2-40B4-BE49-F238E27FC236}">
              <a16:creationId xmlns:a16="http://schemas.microsoft.com/office/drawing/2014/main" id="{8C62F644-26C9-4319-9E24-B34FE5A8519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36" name="Text Box 69">
          <a:extLst>
            <a:ext uri="{FF2B5EF4-FFF2-40B4-BE49-F238E27FC236}">
              <a16:creationId xmlns:a16="http://schemas.microsoft.com/office/drawing/2014/main" id="{5338D757-7054-4E42-8DF2-5C5B34913C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37" name="Text Box 70">
          <a:extLst>
            <a:ext uri="{FF2B5EF4-FFF2-40B4-BE49-F238E27FC236}">
              <a16:creationId xmlns:a16="http://schemas.microsoft.com/office/drawing/2014/main" id="{999E9FC2-221C-4C86-9DFD-D8D17069FC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38" name="Text Box 71">
          <a:extLst>
            <a:ext uri="{FF2B5EF4-FFF2-40B4-BE49-F238E27FC236}">
              <a16:creationId xmlns:a16="http://schemas.microsoft.com/office/drawing/2014/main" id="{070B22BC-21B2-4BB5-862E-50B0E0030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39" name="Text Box 72">
          <a:extLst>
            <a:ext uri="{FF2B5EF4-FFF2-40B4-BE49-F238E27FC236}">
              <a16:creationId xmlns:a16="http://schemas.microsoft.com/office/drawing/2014/main" id="{65DAEEBB-E293-4189-BDB3-F03F2AF696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40" name="Text Box 73">
          <a:extLst>
            <a:ext uri="{FF2B5EF4-FFF2-40B4-BE49-F238E27FC236}">
              <a16:creationId xmlns:a16="http://schemas.microsoft.com/office/drawing/2014/main" id="{77898EA3-ECC7-4DFB-B5F7-4F8FF76565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41" name="Text Box 46">
          <a:extLst>
            <a:ext uri="{FF2B5EF4-FFF2-40B4-BE49-F238E27FC236}">
              <a16:creationId xmlns:a16="http://schemas.microsoft.com/office/drawing/2014/main" id="{592A5B48-69AC-4196-9FE4-65DAAA585A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42" name="Text Box 43">
          <a:extLst>
            <a:ext uri="{FF2B5EF4-FFF2-40B4-BE49-F238E27FC236}">
              <a16:creationId xmlns:a16="http://schemas.microsoft.com/office/drawing/2014/main" id="{16DD2DCB-0B5C-4163-ACDC-3109444CA77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2DA47BE-88E5-4C09-AD4F-DAF7053A3F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43ECBE3-1B21-49AC-B664-BA39FAD722F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B17ED697-A654-4B3F-863E-F80375E77EB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3944C5CC-6750-433C-935B-AA1D3CA75E60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47" name="Text Box 65">
          <a:extLst>
            <a:ext uri="{FF2B5EF4-FFF2-40B4-BE49-F238E27FC236}">
              <a16:creationId xmlns:a16="http://schemas.microsoft.com/office/drawing/2014/main" id="{7BA6AB82-CC8D-4B02-8696-A81528682DD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48" name="Text Box 91">
          <a:extLst>
            <a:ext uri="{FF2B5EF4-FFF2-40B4-BE49-F238E27FC236}">
              <a16:creationId xmlns:a16="http://schemas.microsoft.com/office/drawing/2014/main" id="{C4A6D86E-2385-4E77-B10D-BF63ECAA17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49" name="Text Box 65">
          <a:extLst>
            <a:ext uri="{FF2B5EF4-FFF2-40B4-BE49-F238E27FC236}">
              <a16:creationId xmlns:a16="http://schemas.microsoft.com/office/drawing/2014/main" id="{DB8DBA20-5525-4D9B-BE97-B78D7586B07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50" name="Text Box 91">
          <a:extLst>
            <a:ext uri="{FF2B5EF4-FFF2-40B4-BE49-F238E27FC236}">
              <a16:creationId xmlns:a16="http://schemas.microsoft.com/office/drawing/2014/main" id="{0C00DEB3-BBED-4441-BF1B-2F76D7CAB6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76200" cy="171450"/>
    <xdr:sp macro="" textlink="">
      <xdr:nvSpPr>
        <xdr:cNvPr id="1151" name="Text Box 46">
          <a:extLst>
            <a:ext uri="{FF2B5EF4-FFF2-40B4-BE49-F238E27FC236}">
              <a16:creationId xmlns:a16="http://schemas.microsoft.com/office/drawing/2014/main" id="{BBD32EDB-CF5B-44ED-81AF-CB969F6AB1E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76200" cy="171450"/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E9EEDEC3-1DC4-47A8-BE86-B0E4DF45884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53" name="Text Box 68">
          <a:extLst>
            <a:ext uri="{FF2B5EF4-FFF2-40B4-BE49-F238E27FC236}">
              <a16:creationId xmlns:a16="http://schemas.microsoft.com/office/drawing/2014/main" id="{30BF1761-E1AB-48D0-BA97-7513884B32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54" name="Text Box 69">
          <a:extLst>
            <a:ext uri="{FF2B5EF4-FFF2-40B4-BE49-F238E27FC236}">
              <a16:creationId xmlns:a16="http://schemas.microsoft.com/office/drawing/2014/main" id="{12E56C09-1C6B-495B-9D71-C7F76A1F1EE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55" name="Text Box 70">
          <a:extLst>
            <a:ext uri="{FF2B5EF4-FFF2-40B4-BE49-F238E27FC236}">
              <a16:creationId xmlns:a16="http://schemas.microsoft.com/office/drawing/2014/main" id="{F43DD270-C5A8-41C3-8B9B-7A5F822D3B8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56" name="Text Box 71">
          <a:extLst>
            <a:ext uri="{FF2B5EF4-FFF2-40B4-BE49-F238E27FC236}">
              <a16:creationId xmlns:a16="http://schemas.microsoft.com/office/drawing/2014/main" id="{E1476BD8-69C4-450C-9468-DF2FFE09EE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57" name="Text Box 72">
          <a:extLst>
            <a:ext uri="{FF2B5EF4-FFF2-40B4-BE49-F238E27FC236}">
              <a16:creationId xmlns:a16="http://schemas.microsoft.com/office/drawing/2014/main" id="{7C224E00-A93D-44E2-B62A-E9985634EA5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58" name="Text Box 73">
          <a:extLst>
            <a:ext uri="{FF2B5EF4-FFF2-40B4-BE49-F238E27FC236}">
              <a16:creationId xmlns:a16="http://schemas.microsoft.com/office/drawing/2014/main" id="{7A8047D5-5194-416A-8B34-37AEA6F4C7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2AE88F44-601A-4AAF-9B2F-6ABC418AA83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B72D5B11-5FA8-4812-B58F-C8B295A3A5F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61" name="Text Box 46">
          <a:extLst>
            <a:ext uri="{FF2B5EF4-FFF2-40B4-BE49-F238E27FC236}">
              <a16:creationId xmlns:a16="http://schemas.microsoft.com/office/drawing/2014/main" id="{88B0BFF7-7D04-4C2E-B911-2CEA96CDC2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62" name="Text Box 43">
          <a:extLst>
            <a:ext uri="{FF2B5EF4-FFF2-40B4-BE49-F238E27FC236}">
              <a16:creationId xmlns:a16="http://schemas.microsoft.com/office/drawing/2014/main" id="{8147965D-636B-4EA5-8CAF-76D7D62F8F7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99752E29-3D50-450C-875B-1DE3A41BA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6F8942E5-6112-4498-B2A4-53FE30D3024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FE1FD9AC-FC96-4E00-B0C4-E75244277A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3FDD6A39-A185-4878-8C91-EC6220FF63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ED2BEF6B-90F4-4F4E-9475-FA570EE8723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E0C0B531-C3F0-4639-93D1-700F017C8A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3A8DE0BF-956E-4533-AB56-4D75F3206F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14272A9D-FE7B-4696-B303-D04D29E553A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E044DBB1-7D84-4625-86B0-EC086DE32BD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A1E793EC-06FA-4869-AFA3-C4CCA0E65F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73" name="Text Box 68">
          <a:extLst>
            <a:ext uri="{FF2B5EF4-FFF2-40B4-BE49-F238E27FC236}">
              <a16:creationId xmlns:a16="http://schemas.microsoft.com/office/drawing/2014/main" id="{3EBEEBA0-9F38-49BB-A8B0-86E3672CBA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74" name="Text Box 69">
          <a:extLst>
            <a:ext uri="{FF2B5EF4-FFF2-40B4-BE49-F238E27FC236}">
              <a16:creationId xmlns:a16="http://schemas.microsoft.com/office/drawing/2014/main" id="{8280CF34-12FE-4988-9DEA-C2E14A5E517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75" name="Text Box 70">
          <a:extLst>
            <a:ext uri="{FF2B5EF4-FFF2-40B4-BE49-F238E27FC236}">
              <a16:creationId xmlns:a16="http://schemas.microsoft.com/office/drawing/2014/main" id="{E228CCB9-0B1E-484F-9D30-49558E8C73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76" name="Text Box 71">
          <a:extLst>
            <a:ext uri="{FF2B5EF4-FFF2-40B4-BE49-F238E27FC236}">
              <a16:creationId xmlns:a16="http://schemas.microsoft.com/office/drawing/2014/main" id="{5EEDD8A1-B4F7-4A2A-B397-5E366871EB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77" name="Text Box 72">
          <a:extLst>
            <a:ext uri="{FF2B5EF4-FFF2-40B4-BE49-F238E27FC236}">
              <a16:creationId xmlns:a16="http://schemas.microsoft.com/office/drawing/2014/main" id="{72C4957C-F10D-43F6-9B2B-778C8F220A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47625"/>
    <xdr:sp macro="" textlink="">
      <xdr:nvSpPr>
        <xdr:cNvPr id="1178" name="Text Box 73">
          <a:extLst>
            <a:ext uri="{FF2B5EF4-FFF2-40B4-BE49-F238E27FC236}">
              <a16:creationId xmlns:a16="http://schemas.microsoft.com/office/drawing/2014/main" id="{1D6400A3-0954-49A0-9E54-7C701A64D95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79" name="Text Box 46">
          <a:extLst>
            <a:ext uri="{FF2B5EF4-FFF2-40B4-BE49-F238E27FC236}">
              <a16:creationId xmlns:a16="http://schemas.microsoft.com/office/drawing/2014/main" id="{00FDAA27-20BB-4998-B430-72C9655851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5466085A-92A6-4B28-BC99-0C1DB386E2F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81" name="Text Box 46">
          <a:extLst>
            <a:ext uri="{FF2B5EF4-FFF2-40B4-BE49-F238E27FC236}">
              <a16:creationId xmlns:a16="http://schemas.microsoft.com/office/drawing/2014/main" id="{515F6E1C-C35E-41AF-A5E3-73DCDFBCF88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82" name="Text Box 43">
          <a:extLst>
            <a:ext uri="{FF2B5EF4-FFF2-40B4-BE49-F238E27FC236}">
              <a16:creationId xmlns:a16="http://schemas.microsoft.com/office/drawing/2014/main" id="{FD0AC06D-831A-49CD-855B-03F73DD9224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D071B11-B84B-462C-8954-600E25CCD2C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209550</xdr:colOff>
      <xdr:row>178</xdr:row>
      <xdr:rowOff>38100</xdr:rowOff>
    </xdr:from>
    <xdr:ext cx="0" cy="171450"/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667F376E-9291-4FA4-843B-31079BD9A4B3}"/>
            </a:ext>
          </a:extLst>
        </xdr:cNvPr>
        <xdr:cNvSpPr txBox="1">
          <a:spLocks noChangeArrowheads="1"/>
        </xdr:cNvSpPr>
      </xdr:nvSpPr>
      <xdr:spPr bwMode="auto">
        <a:xfrm>
          <a:off x="17221200" y="29756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85" name="Text Box 65">
          <a:extLst>
            <a:ext uri="{FF2B5EF4-FFF2-40B4-BE49-F238E27FC236}">
              <a16:creationId xmlns:a16="http://schemas.microsoft.com/office/drawing/2014/main" id="{54288F98-2AB3-4554-A433-46F9E6ED68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86" name="Text Box 91">
          <a:extLst>
            <a:ext uri="{FF2B5EF4-FFF2-40B4-BE49-F238E27FC236}">
              <a16:creationId xmlns:a16="http://schemas.microsoft.com/office/drawing/2014/main" id="{57350724-926B-48F9-872D-306EC145E8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87" name="Text Box 65">
          <a:extLst>
            <a:ext uri="{FF2B5EF4-FFF2-40B4-BE49-F238E27FC236}">
              <a16:creationId xmlns:a16="http://schemas.microsoft.com/office/drawing/2014/main" id="{1325064C-3A27-42C0-8D2D-A39E1670082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171450"/>
    <xdr:sp macro="" textlink="">
      <xdr:nvSpPr>
        <xdr:cNvPr id="1188" name="Text Box 91">
          <a:extLst>
            <a:ext uri="{FF2B5EF4-FFF2-40B4-BE49-F238E27FC236}">
              <a16:creationId xmlns:a16="http://schemas.microsoft.com/office/drawing/2014/main" id="{B3A43AD3-C013-4865-95A8-E51FD48FAD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76200" cy="171450"/>
    <xdr:sp macro="" textlink="">
      <xdr:nvSpPr>
        <xdr:cNvPr id="1189" name="Text Box 46">
          <a:extLst>
            <a:ext uri="{FF2B5EF4-FFF2-40B4-BE49-F238E27FC236}">
              <a16:creationId xmlns:a16="http://schemas.microsoft.com/office/drawing/2014/main" id="{AFF296B3-9D6C-47D4-ACC4-0EAF9685DB2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76200" cy="171450"/>
    <xdr:sp macro="" textlink="">
      <xdr:nvSpPr>
        <xdr:cNvPr id="1190" name="Text Box 43">
          <a:extLst>
            <a:ext uri="{FF2B5EF4-FFF2-40B4-BE49-F238E27FC236}">
              <a16:creationId xmlns:a16="http://schemas.microsoft.com/office/drawing/2014/main" id="{132CAD45-CCEF-40FC-BEA5-A1916EA5A173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47202B9F-73C0-4052-801F-D6665198B98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C914820B-4769-493D-88B0-9F7FEA915A6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6BFC6098-9066-4B82-A4F5-090256D143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355FA553-06D1-45DC-9481-78869C614C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D5FBD67A-E771-41F0-9CD0-30066E09BC9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5E666D91-B70F-49AD-892B-AC90209C96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97" name="Text Box 46">
          <a:extLst>
            <a:ext uri="{FF2B5EF4-FFF2-40B4-BE49-F238E27FC236}">
              <a16:creationId xmlns:a16="http://schemas.microsoft.com/office/drawing/2014/main" id="{44C0A841-DBAD-4439-9F23-B6EA0BC873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98" name="Text Box 43">
          <a:extLst>
            <a:ext uri="{FF2B5EF4-FFF2-40B4-BE49-F238E27FC236}">
              <a16:creationId xmlns:a16="http://schemas.microsoft.com/office/drawing/2014/main" id="{C77A1C99-72DD-4FE5-8A6A-16300AB435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199" name="Text Box 46">
          <a:extLst>
            <a:ext uri="{FF2B5EF4-FFF2-40B4-BE49-F238E27FC236}">
              <a16:creationId xmlns:a16="http://schemas.microsoft.com/office/drawing/2014/main" id="{205C72DF-DAA9-425F-9686-E1858DB5A4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CAFEFCC8-227D-44D6-AE0D-3EB411B2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201" name="Text Box 68">
          <a:extLst>
            <a:ext uri="{FF2B5EF4-FFF2-40B4-BE49-F238E27FC236}">
              <a16:creationId xmlns:a16="http://schemas.microsoft.com/office/drawing/2014/main" id="{F58E1F15-B09E-41B6-8EEA-9E330BD5A1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202" name="Text Box 69">
          <a:extLst>
            <a:ext uri="{FF2B5EF4-FFF2-40B4-BE49-F238E27FC236}">
              <a16:creationId xmlns:a16="http://schemas.microsoft.com/office/drawing/2014/main" id="{840F1E6E-3CAF-4518-A357-4B8EAE3EEE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203" name="Text Box 70">
          <a:extLst>
            <a:ext uri="{FF2B5EF4-FFF2-40B4-BE49-F238E27FC236}">
              <a16:creationId xmlns:a16="http://schemas.microsoft.com/office/drawing/2014/main" id="{BAE84A8F-3DC2-4CC7-B66C-07DFE8A94EA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204" name="Text Box 71">
          <a:extLst>
            <a:ext uri="{FF2B5EF4-FFF2-40B4-BE49-F238E27FC236}">
              <a16:creationId xmlns:a16="http://schemas.microsoft.com/office/drawing/2014/main" id="{4C350519-A584-4E43-BBF3-62C9458C44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205" name="Text Box 72">
          <a:extLst>
            <a:ext uri="{FF2B5EF4-FFF2-40B4-BE49-F238E27FC236}">
              <a16:creationId xmlns:a16="http://schemas.microsoft.com/office/drawing/2014/main" id="{D959DCAD-0E84-42FD-B76E-8867935B31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66675"/>
    <xdr:sp macro="" textlink="">
      <xdr:nvSpPr>
        <xdr:cNvPr id="1206" name="Text Box 73">
          <a:extLst>
            <a:ext uri="{FF2B5EF4-FFF2-40B4-BE49-F238E27FC236}">
              <a16:creationId xmlns:a16="http://schemas.microsoft.com/office/drawing/2014/main" id="{FF19215E-150A-46B8-822C-38082089A4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ADB7EDF8-713E-43EC-8E9E-4ECF9B014E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09232847-A3C7-4FDB-B21F-67291AB497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209" name="Text Box 46">
          <a:extLst>
            <a:ext uri="{FF2B5EF4-FFF2-40B4-BE49-F238E27FC236}">
              <a16:creationId xmlns:a16="http://schemas.microsoft.com/office/drawing/2014/main" id="{6B169E84-CD83-4A7A-A451-61EDB45B1C6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8575"/>
    <xdr:sp macro="" textlink="">
      <xdr:nvSpPr>
        <xdr:cNvPr id="1210" name="Text Box 43">
          <a:extLst>
            <a:ext uri="{FF2B5EF4-FFF2-40B4-BE49-F238E27FC236}">
              <a16:creationId xmlns:a16="http://schemas.microsoft.com/office/drawing/2014/main" id="{CE123F60-4390-496C-8889-7CA74911B2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11" name="Text Box 68">
          <a:extLst>
            <a:ext uri="{FF2B5EF4-FFF2-40B4-BE49-F238E27FC236}">
              <a16:creationId xmlns:a16="http://schemas.microsoft.com/office/drawing/2014/main" id="{EC150B1D-F069-4A3D-826A-107DE2376E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12" name="Text Box 69">
          <a:extLst>
            <a:ext uri="{FF2B5EF4-FFF2-40B4-BE49-F238E27FC236}">
              <a16:creationId xmlns:a16="http://schemas.microsoft.com/office/drawing/2014/main" id="{7D623BE0-B76E-4FD4-B5F1-7BD43B9EA5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13" name="Text Box 70">
          <a:extLst>
            <a:ext uri="{FF2B5EF4-FFF2-40B4-BE49-F238E27FC236}">
              <a16:creationId xmlns:a16="http://schemas.microsoft.com/office/drawing/2014/main" id="{A893DC7D-36B4-4C29-A77F-08DAAACAB1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14" name="Text Box 71">
          <a:extLst>
            <a:ext uri="{FF2B5EF4-FFF2-40B4-BE49-F238E27FC236}">
              <a16:creationId xmlns:a16="http://schemas.microsoft.com/office/drawing/2014/main" id="{85048863-A86D-4F00-97AD-642503B553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15" name="Text Box 72">
          <a:extLst>
            <a:ext uri="{FF2B5EF4-FFF2-40B4-BE49-F238E27FC236}">
              <a16:creationId xmlns:a16="http://schemas.microsoft.com/office/drawing/2014/main" id="{11BADA28-5C29-4BE0-8E92-DBA872995DF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16" name="Text Box 73">
          <a:extLst>
            <a:ext uri="{FF2B5EF4-FFF2-40B4-BE49-F238E27FC236}">
              <a16:creationId xmlns:a16="http://schemas.microsoft.com/office/drawing/2014/main" id="{0953D819-9610-4E00-95B7-396F8789D0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17" name="Text Box 46">
          <a:extLst>
            <a:ext uri="{FF2B5EF4-FFF2-40B4-BE49-F238E27FC236}">
              <a16:creationId xmlns:a16="http://schemas.microsoft.com/office/drawing/2014/main" id="{C8049F1A-C484-4838-8F5F-93B44A7D17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18" name="Text Box 43">
          <a:extLst>
            <a:ext uri="{FF2B5EF4-FFF2-40B4-BE49-F238E27FC236}">
              <a16:creationId xmlns:a16="http://schemas.microsoft.com/office/drawing/2014/main" id="{711D98CD-955B-4878-ADB2-E084E19D67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19" name="Text Box 46">
          <a:extLst>
            <a:ext uri="{FF2B5EF4-FFF2-40B4-BE49-F238E27FC236}">
              <a16:creationId xmlns:a16="http://schemas.microsoft.com/office/drawing/2014/main" id="{01236CA5-4814-4FC6-97B6-B2D174CD5F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53025751-B2D8-43D3-888C-29F6F206635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A7CA4ECC-5840-413E-835A-C6A10B3CEA3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3C259AA9-61B1-4A23-AF5D-2A10A1AAB0E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23" name="Text Box 65">
          <a:extLst>
            <a:ext uri="{FF2B5EF4-FFF2-40B4-BE49-F238E27FC236}">
              <a16:creationId xmlns:a16="http://schemas.microsoft.com/office/drawing/2014/main" id="{3C087B5C-9451-4008-9F64-D05732AAC46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24" name="Text Box 91">
          <a:extLst>
            <a:ext uri="{FF2B5EF4-FFF2-40B4-BE49-F238E27FC236}">
              <a16:creationId xmlns:a16="http://schemas.microsoft.com/office/drawing/2014/main" id="{B1019F68-977F-446B-BFE4-EB9214ACE5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25" name="Text Box 65">
          <a:extLst>
            <a:ext uri="{FF2B5EF4-FFF2-40B4-BE49-F238E27FC236}">
              <a16:creationId xmlns:a16="http://schemas.microsoft.com/office/drawing/2014/main" id="{C4168FE8-EB51-457F-90E5-4170148B4E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26" name="Text Box 91">
          <a:extLst>
            <a:ext uri="{FF2B5EF4-FFF2-40B4-BE49-F238E27FC236}">
              <a16:creationId xmlns:a16="http://schemas.microsoft.com/office/drawing/2014/main" id="{64579930-AC23-4D9B-9275-527E3A40A1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227" name="Text Box 46">
          <a:extLst>
            <a:ext uri="{FF2B5EF4-FFF2-40B4-BE49-F238E27FC236}">
              <a16:creationId xmlns:a16="http://schemas.microsoft.com/office/drawing/2014/main" id="{8F1283CB-561B-4463-96E0-18F26B7ABF4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DF8313E6-B7F6-461F-89D6-9D1DA51168C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29" name="Text Box 68">
          <a:extLst>
            <a:ext uri="{FF2B5EF4-FFF2-40B4-BE49-F238E27FC236}">
              <a16:creationId xmlns:a16="http://schemas.microsoft.com/office/drawing/2014/main" id="{E150E603-F64E-40FC-8FC5-AB7C0786CE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30" name="Text Box 69">
          <a:extLst>
            <a:ext uri="{FF2B5EF4-FFF2-40B4-BE49-F238E27FC236}">
              <a16:creationId xmlns:a16="http://schemas.microsoft.com/office/drawing/2014/main" id="{16E47FD8-30AB-418B-896E-C25A220D387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31" name="Text Box 70">
          <a:extLst>
            <a:ext uri="{FF2B5EF4-FFF2-40B4-BE49-F238E27FC236}">
              <a16:creationId xmlns:a16="http://schemas.microsoft.com/office/drawing/2014/main" id="{59B36123-3D8B-4577-807A-13B6E2F6FD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32" name="Text Box 71">
          <a:extLst>
            <a:ext uri="{FF2B5EF4-FFF2-40B4-BE49-F238E27FC236}">
              <a16:creationId xmlns:a16="http://schemas.microsoft.com/office/drawing/2014/main" id="{5B5F07A1-7011-4E27-8565-A9E52287313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33" name="Text Box 72">
          <a:extLst>
            <a:ext uri="{FF2B5EF4-FFF2-40B4-BE49-F238E27FC236}">
              <a16:creationId xmlns:a16="http://schemas.microsoft.com/office/drawing/2014/main" id="{EB7621DC-9195-46BA-9190-8F8405E1D6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34" name="Text Box 73">
          <a:extLst>
            <a:ext uri="{FF2B5EF4-FFF2-40B4-BE49-F238E27FC236}">
              <a16:creationId xmlns:a16="http://schemas.microsoft.com/office/drawing/2014/main" id="{98C256C8-7E09-440C-A1A2-3955C27570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35" name="Text Box 46">
          <a:extLst>
            <a:ext uri="{FF2B5EF4-FFF2-40B4-BE49-F238E27FC236}">
              <a16:creationId xmlns:a16="http://schemas.microsoft.com/office/drawing/2014/main" id="{9DEC3422-7E11-48F0-847A-A94BF88F95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4F62ED74-20E6-43C4-932B-F9BC4D47F4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37" name="Text Box 46">
          <a:extLst>
            <a:ext uri="{FF2B5EF4-FFF2-40B4-BE49-F238E27FC236}">
              <a16:creationId xmlns:a16="http://schemas.microsoft.com/office/drawing/2014/main" id="{5D982DCD-BCE0-4874-A95D-93D9CF1B0A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38" name="Text Box 43">
          <a:extLst>
            <a:ext uri="{FF2B5EF4-FFF2-40B4-BE49-F238E27FC236}">
              <a16:creationId xmlns:a16="http://schemas.microsoft.com/office/drawing/2014/main" id="{A6AA0A4B-4A61-453D-B7B9-26C5FDD016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39" name="Text Box 68">
          <a:extLst>
            <a:ext uri="{FF2B5EF4-FFF2-40B4-BE49-F238E27FC236}">
              <a16:creationId xmlns:a16="http://schemas.microsoft.com/office/drawing/2014/main" id="{91BBBB65-54A5-427E-B0BD-E96AA4B04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40" name="Text Box 69">
          <a:extLst>
            <a:ext uri="{FF2B5EF4-FFF2-40B4-BE49-F238E27FC236}">
              <a16:creationId xmlns:a16="http://schemas.microsoft.com/office/drawing/2014/main" id="{C3026604-9C5E-43F0-9A1F-CA0172D815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41" name="Text Box 70">
          <a:extLst>
            <a:ext uri="{FF2B5EF4-FFF2-40B4-BE49-F238E27FC236}">
              <a16:creationId xmlns:a16="http://schemas.microsoft.com/office/drawing/2014/main" id="{56C08DAA-0517-44EE-81CE-A5161DB680E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42" name="Text Box 71">
          <a:extLst>
            <a:ext uri="{FF2B5EF4-FFF2-40B4-BE49-F238E27FC236}">
              <a16:creationId xmlns:a16="http://schemas.microsoft.com/office/drawing/2014/main" id="{7102B3DD-E938-4AB8-A1DA-F61A5D2332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43" name="Text Box 72">
          <a:extLst>
            <a:ext uri="{FF2B5EF4-FFF2-40B4-BE49-F238E27FC236}">
              <a16:creationId xmlns:a16="http://schemas.microsoft.com/office/drawing/2014/main" id="{050E0A11-98E7-4355-816E-D6F4CF2561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44" name="Text Box 73">
          <a:extLst>
            <a:ext uri="{FF2B5EF4-FFF2-40B4-BE49-F238E27FC236}">
              <a16:creationId xmlns:a16="http://schemas.microsoft.com/office/drawing/2014/main" id="{38AB89A4-C345-4D1C-A6F9-3A6C96C92CF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EB6894CA-6141-4FEC-A27F-935A835E163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46" name="Text Box 43">
          <a:extLst>
            <a:ext uri="{FF2B5EF4-FFF2-40B4-BE49-F238E27FC236}">
              <a16:creationId xmlns:a16="http://schemas.microsoft.com/office/drawing/2014/main" id="{309166B1-2D44-4243-9407-86A9243F0B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47" name="Text Box 46">
          <a:extLst>
            <a:ext uri="{FF2B5EF4-FFF2-40B4-BE49-F238E27FC236}">
              <a16:creationId xmlns:a16="http://schemas.microsoft.com/office/drawing/2014/main" id="{22DC6E47-3924-4B6E-A331-AA9DB5CC63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C76BE849-002D-4EDA-B0DE-9671AA5150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49" name="Text Box 68">
          <a:extLst>
            <a:ext uri="{FF2B5EF4-FFF2-40B4-BE49-F238E27FC236}">
              <a16:creationId xmlns:a16="http://schemas.microsoft.com/office/drawing/2014/main" id="{59E4765B-1FCA-4512-A2E4-0DFAE79F38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50" name="Text Box 69">
          <a:extLst>
            <a:ext uri="{FF2B5EF4-FFF2-40B4-BE49-F238E27FC236}">
              <a16:creationId xmlns:a16="http://schemas.microsoft.com/office/drawing/2014/main" id="{8CD2C420-6FBA-4947-A6F4-5D70C4BB43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51" name="Text Box 70">
          <a:extLst>
            <a:ext uri="{FF2B5EF4-FFF2-40B4-BE49-F238E27FC236}">
              <a16:creationId xmlns:a16="http://schemas.microsoft.com/office/drawing/2014/main" id="{A9B77381-CB45-4ED9-9EB8-9316945119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52" name="Text Box 71">
          <a:extLst>
            <a:ext uri="{FF2B5EF4-FFF2-40B4-BE49-F238E27FC236}">
              <a16:creationId xmlns:a16="http://schemas.microsoft.com/office/drawing/2014/main" id="{C49A87D7-242C-4700-9D49-526BAA20D2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53" name="Text Box 72">
          <a:extLst>
            <a:ext uri="{FF2B5EF4-FFF2-40B4-BE49-F238E27FC236}">
              <a16:creationId xmlns:a16="http://schemas.microsoft.com/office/drawing/2014/main" id="{23C4495F-B85F-4C29-84B9-888E1EF5ED1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54" name="Text Box 73">
          <a:extLst>
            <a:ext uri="{FF2B5EF4-FFF2-40B4-BE49-F238E27FC236}">
              <a16:creationId xmlns:a16="http://schemas.microsoft.com/office/drawing/2014/main" id="{F038D419-2695-400D-9B77-996CE050B4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F3D62E79-1C99-41CD-BA23-2B0A3F064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344B9BE6-1844-41D9-A7FB-023CA863CD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742F4BD9-0E19-4850-A7EE-0727BDC5430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58" name="Text Box 43">
          <a:extLst>
            <a:ext uri="{FF2B5EF4-FFF2-40B4-BE49-F238E27FC236}">
              <a16:creationId xmlns:a16="http://schemas.microsoft.com/office/drawing/2014/main" id="{53BF67E3-99F7-45B4-A596-24CC5854D8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C1F34C8C-B24E-4086-A27F-B9DC439ED0A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1260" name="Text Box 11">
          <a:extLst>
            <a:ext uri="{FF2B5EF4-FFF2-40B4-BE49-F238E27FC236}">
              <a16:creationId xmlns:a16="http://schemas.microsoft.com/office/drawing/2014/main" id="{3603E5AB-895D-43AA-8FF1-F125B2327A7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61" name="Text Box 65">
          <a:extLst>
            <a:ext uri="{FF2B5EF4-FFF2-40B4-BE49-F238E27FC236}">
              <a16:creationId xmlns:a16="http://schemas.microsoft.com/office/drawing/2014/main" id="{6E6A840E-824A-4773-A06F-0F473F35D00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62" name="Text Box 91">
          <a:extLst>
            <a:ext uri="{FF2B5EF4-FFF2-40B4-BE49-F238E27FC236}">
              <a16:creationId xmlns:a16="http://schemas.microsoft.com/office/drawing/2014/main" id="{53FD1809-A1BB-4320-BF43-64A286F1FA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63" name="Text Box 65">
          <a:extLst>
            <a:ext uri="{FF2B5EF4-FFF2-40B4-BE49-F238E27FC236}">
              <a16:creationId xmlns:a16="http://schemas.microsoft.com/office/drawing/2014/main" id="{8BCAF284-FCE3-4A10-8A18-159A20BB7AB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64" name="Text Box 91">
          <a:extLst>
            <a:ext uri="{FF2B5EF4-FFF2-40B4-BE49-F238E27FC236}">
              <a16:creationId xmlns:a16="http://schemas.microsoft.com/office/drawing/2014/main" id="{91EA9D4F-22D7-4B5E-9276-1AF7DA524D8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265" name="Text Box 46">
          <a:extLst>
            <a:ext uri="{FF2B5EF4-FFF2-40B4-BE49-F238E27FC236}">
              <a16:creationId xmlns:a16="http://schemas.microsoft.com/office/drawing/2014/main" id="{7650160D-F2D3-48A1-AEF0-2E9C4F027FE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266" name="Text Box 43">
          <a:extLst>
            <a:ext uri="{FF2B5EF4-FFF2-40B4-BE49-F238E27FC236}">
              <a16:creationId xmlns:a16="http://schemas.microsoft.com/office/drawing/2014/main" id="{B98FF221-EFFF-4FEB-9B68-09E77A1E321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10148069-FE5D-4D4B-A5C0-B2B0CDDB7C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397FFFC9-78C3-4E66-B454-A4E90CAB3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EA534EA-7CD6-40C9-818B-761576A2F9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7A484320-08BC-4460-8325-64B46B7D88A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50E99E3-6253-4736-BA26-29B21A51AC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95638CAA-5426-470F-864D-F4810D9C6C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id="{4163E0C1-699F-482B-B422-5D27ED90FE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74" name="Text Box 43">
          <a:extLst>
            <a:ext uri="{FF2B5EF4-FFF2-40B4-BE49-F238E27FC236}">
              <a16:creationId xmlns:a16="http://schemas.microsoft.com/office/drawing/2014/main" id="{A7C100FC-AA93-4BB0-806A-7FB1F8248A2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036ADDD6-7882-4DDE-B92C-6A451F065FA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327E0348-61AF-4C90-B250-46F67F8C3E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83347433-5CDD-46E9-99FE-6364BA833B9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609C1336-4282-4175-BF99-A26AF80527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68FEB83E-39F9-4D4C-B83A-DFE3CB218FC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2D6650-0BD5-44FC-BF36-E43A2C33FF9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5946DCCE-7E63-4DAB-8624-B7E585D824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11F3B57-4BA7-4059-9006-A32B4DEC66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83" name="Text Box 46">
          <a:extLst>
            <a:ext uri="{FF2B5EF4-FFF2-40B4-BE49-F238E27FC236}">
              <a16:creationId xmlns:a16="http://schemas.microsoft.com/office/drawing/2014/main" id="{F4405CC9-30BF-477A-BCD4-BE2FB2B41B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48C08DE7-FD9E-4149-A538-2ADF4BA816E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85" name="Text Box 46">
          <a:extLst>
            <a:ext uri="{FF2B5EF4-FFF2-40B4-BE49-F238E27FC236}">
              <a16:creationId xmlns:a16="http://schemas.microsoft.com/office/drawing/2014/main" id="{717EC373-7102-4FB7-B040-778A4CF94B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9E17BA70-1D47-49F2-9163-12C3544A03D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87" name="Text Box 68">
          <a:extLst>
            <a:ext uri="{FF2B5EF4-FFF2-40B4-BE49-F238E27FC236}">
              <a16:creationId xmlns:a16="http://schemas.microsoft.com/office/drawing/2014/main" id="{DAE00ABC-C3C7-4FDA-B503-E996587CCB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88" name="Text Box 69">
          <a:extLst>
            <a:ext uri="{FF2B5EF4-FFF2-40B4-BE49-F238E27FC236}">
              <a16:creationId xmlns:a16="http://schemas.microsoft.com/office/drawing/2014/main" id="{336BCB88-0326-44D0-AED2-E5383B42BE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89" name="Text Box 70">
          <a:extLst>
            <a:ext uri="{FF2B5EF4-FFF2-40B4-BE49-F238E27FC236}">
              <a16:creationId xmlns:a16="http://schemas.microsoft.com/office/drawing/2014/main" id="{9F6685E9-2A43-42CD-AFAF-041A148E43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90" name="Text Box 71">
          <a:extLst>
            <a:ext uri="{FF2B5EF4-FFF2-40B4-BE49-F238E27FC236}">
              <a16:creationId xmlns:a16="http://schemas.microsoft.com/office/drawing/2014/main" id="{D01A9FA0-7D16-4092-A1D9-B07578C2BE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91" name="Text Box 72">
          <a:extLst>
            <a:ext uri="{FF2B5EF4-FFF2-40B4-BE49-F238E27FC236}">
              <a16:creationId xmlns:a16="http://schemas.microsoft.com/office/drawing/2014/main" id="{E7A75051-9E67-4160-8E5D-74240539F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292" name="Text Box 73">
          <a:extLst>
            <a:ext uri="{FF2B5EF4-FFF2-40B4-BE49-F238E27FC236}">
              <a16:creationId xmlns:a16="http://schemas.microsoft.com/office/drawing/2014/main" id="{ED328588-4386-4337-A5C5-B0B1FC5808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id="{1F30FD5C-12C7-48B6-8D80-810D9A0EAA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94" name="Text Box 43">
          <a:extLst>
            <a:ext uri="{FF2B5EF4-FFF2-40B4-BE49-F238E27FC236}">
              <a16:creationId xmlns:a16="http://schemas.microsoft.com/office/drawing/2014/main" id="{14CFEB64-657E-484D-9BAD-138AE6ACCEE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39D49CF3-9510-4FDA-810B-A911AF4A2C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2CD9BD0D-2993-42F5-A7FF-22067FA1BB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5B19ED84-6F5B-48B1-A5EA-D7B8C987FB29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14C37D1-1F9C-486F-B899-6B3FC6FC69D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57D5AB69-FF71-45F0-8CC4-1761FDC619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300" name="Text Box 91">
          <a:extLst>
            <a:ext uri="{FF2B5EF4-FFF2-40B4-BE49-F238E27FC236}">
              <a16:creationId xmlns:a16="http://schemas.microsoft.com/office/drawing/2014/main" id="{A83968CE-48E6-4955-92AB-E1A049EA5F7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301" name="Text Box 65">
          <a:extLst>
            <a:ext uri="{FF2B5EF4-FFF2-40B4-BE49-F238E27FC236}">
              <a16:creationId xmlns:a16="http://schemas.microsoft.com/office/drawing/2014/main" id="{B1BEB703-1224-40AC-8E48-001E927781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302" name="Text Box 91">
          <a:extLst>
            <a:ext uri="{FF2B5EF4-FFF2-40B4-BE49-F238E27FC236}">
              <a16:creationId xmlns:a16="http://schemas.microsoft.com/office/drawing/2014/main" id="{FF883916-7EAF-4552-802F-D4553D52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33D89D60-D663-4F39-A746-0977EFCB639B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2AEC82C6-F8A0-47B0-8104-BF606AA5045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05" name="Text Box 68">
          <a:extLst>
            <a:ext uri="{FF2B5EF4-FFF2-40B4-BE49-F238E27FC236}">
              <a16:creationId xmlns:a16="http://schemas.microsoft.com/office/drawing/2014/main" id="{4041470F-F268-40E7-8598-4BECA445647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06" name="Text Box 69">
          <a:extLst>
            <a:ext uri="{FF2B5EF4-FFF2-40B4-BE49-F238E27FC236}">
              <a16:creationId xmlns:a16="http://schemas.microsoft.com/office/drawing/2014/main" id="{B6DF9BA8-ED8F-4287-80FD-4952DF2E8D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07" name="Text Box 70">
          <a:extLst>
            <a:ext uri="{FF2B5EF4-FFF2-40B4-BE49-F238E27FC236}">
              <a16:creationId xmlns:a16="http://schemas.microsoft.com/office/drawing/2014/main" id="{A48114C9-46DF-4BFB-A041-2B6EBB39A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08" name="Text Box 71">
          <a:extLst>
            <a:ext uri="{FF2B5EF4-FFF2-40B4-BE49-F238E27FC236}">
              <a16:creationId xmlns:a16="http://schemas.microsoft.com/office/drawing/2014/main" id="{51EEF886-731E-4B08-8D3E-267083B83E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09" name="Text Box 72">
          <a:extLst>
            <a:ext uri="{FF2B5EF4-FFF2-40B4-BE49-F238E27FC236}">
              <a16:creationId xmlns:a16="http://schemas.microsoft.com/office/drawing/2014/main" id="{C7886AAE-458D-421C-84FA-DDE71E8DE74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10" name="Text Box 73">
          <a:extLst>
            <a:ext uri="{FF2B5EF4-FFF2-40B4-BE49-F238E27FC236}">
              <a16:creationId xmlns:a16="http://schemas.microsoft.com/office/drawing/2014/main" id="{79809D49-BD04-421F-BEF9-475C16D564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11" name="Text Box 46">
          <a:extLst>
            <a:ext uri="{FF2B5EF4-FFF2-40B4-BE49-F238E27FC236}">
              <a16:creationId xmlns:a16="http://schemas.microsoft.com/office/drawing/2014/main" id="{9204A106-DDD4-4AC1-92E8-AFFA8EB7F88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7E163835-79E7-41E7-B532-CDAE29FD49F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BDC897B2-BB26-4FA4-97B0-B82DAC32CE1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112E7CC9-A301-45FE-B17C-D1ECB18F082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id="{3C617496-DB81-4F0D-8768-8053CE6106F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id="{D4CBED02-FA66-47AD-9421-291C2D2286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id="{151AC40D-EAAD-4D0C-ADD6-9F9E0E0BC38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id="{15AE53EF-BE2E-4429-A0AD-8B7BB8D595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id="{0D6418F1-4A03-41D9-B9CB-9E289BC4781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id="{B7A2CCD4-A5BD-4402-8609-0DF0E4C5C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21" name="Text Box 46">
          <a:extLst>
            <a:ext uri="{FF2B5EF4-FFF2-40B4-BE49-F238E27FC236}">
              <a16:creationId xmlns:a16="http://schemas.microsoft.com/office/drawing/2014/main" id="{6E92CAAF-3648-4E0F-ACBD-DEB4A71FC70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22" name="Text Box 43">
          <a:extLst>
            <a:ext uri="{FF2B5EF4-FFF2-40B4-BE49-F238E27FC236}">
              <a16:creationId xmlns:a16="http://schemas.microsoft.com/office/drawing/2014/main" id="{DF7DD3F2-0732-4B2F-BAE0-2294FD728E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1C1BD4B2-B1AD-4F29-B4ED-EBC5277481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F1967959-20DB-48EC-981D-E0965940F5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325" name="Text Box 68">
          <a:extLst>
            <a:ext uri="{FF2B5EF4-FFF2-40B4-BE49-F238E27FC236}">
              <a16:creationId xmlns:a16="http://schemas.microsoft.com/office/drawing/2014/main" id="{02877ADE-8C0D-4833-9DAC-D95B17EE555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326" name="Text Box 69">
          <a:extLst>
            <a:ext uri="{FF2B5EF4-FFF2-40B4-BE49-F238E27FC236}">
              <a16:creationId xmlns:a16="http://schemas.microsoft.com/office/drawing/2014/main" id="{E8DE1B52-76A5-4358-BD3B-5FC50A32B7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327" name="Text Box 70">
          <a:extLst>
            <a:ext uri="{FF2B5EF4-FFF2-40B4-BE49-F238E27FC236}">
              <a16:creationId xmlns:a16="http://schemas.microsoft.com/office/drawing/2014/main" id="{344B37B2-64BC-42BD-B57D-DFD2DE2DAA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328" name="Text Box 71">
          <a:extLst>
            <a:ext uri="{FF2B5EF4-FFF2-40B4-BE49-F238E27FC236}">
              <a16:creationId xmlns:a16="http://schemas.microsoft.com/office/drawing/2014/main" id="{6AA42DBF-B580-4FFC-AF20-D3F4DC6189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329" name="Text Box 72">
          <a:extLst>
            <a:ext uri="{FF2B5EF4-FFF2-40B4-BE49-F238E27FC236}">
              <a16:creationId xmlns:a16="http://schemas.microsoft.com/office/drawing/2014/main" id="{F15F1BC0-AB8B-41A2-9235-702AE2B04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47625"/>
    <xdr:sp macro="" textlink="">
      <xdr:nvSpPr>
        <xdr:cNvPr id="1330" name="Text Box 73">
          <a:extLst>
            <a:ext uri="{FF2B5EF4-FFF2-40B4-BE49-F238E27FC236}">
              <a16:creationId xmlns:a16="http://schemas.microsoft.com/office/drawing/2014/main" id="{64569530-4443-4D34-9D5E-616619F61A6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id="{F01873A9-640A-44DD-A53B-7711483AB7E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1469BBDD-68D7-4775-996F-83E74B7DC9D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33" name="Text Box 46">
          <a:extLst>
            <a:ext uri="{FF2B5EF4-FFF2-40B4-BE49-F238E27FC236}">
              <a16:creationId xmlns:a16="http://schemas.microsoft.com/office/drawing/2014/main" id="{600DB4A1-F7E5-44A0-A2B7-910EA81B84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34" name="Text Box 43">
          <a:extLst>
            <a:ext uri="{FF2B5EF4-FFF2-40B4-BE49-F238E27FC236}">
              <a16:creationId xmlns:a16="http://schemas.microsoft.com/office/drawing/2014/main" id="{709DF878-1B6D-4AB6-8CA2-1CE0E69C89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84A4A1AA-1BF2-48EC-90F3-5B8CEDC5363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1336" name="Text Box 11">
          <a:extLst>
            <a:ext uri="{FF2B5EF4-FFF2-40B4-BE49-F238E27FC236}">
              <a16:creationId xmlns:a16="http://schemas.microsoft.com/office/drawing/2014/main" id="{1FD6863B-380D-40D0-8048-BB8CEC54D69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337" name="Text Box 65">
          <a:extLst>
            <a:ext uri="{FF2B5EF4-FFF2-40B4-BE49-F238E27FC236}">
              <a16:creationId xmlns:a16="http://schemas.microsoft.com/office/drawing/2014/main" id="{A95240F3-9EE2-4F83-8F4A-98AC827C73C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id="{428B7912-3DA7-4D1F-AFC7-8135929BFE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71450"/>
    <xdr:sp macro="" textlink="">
      <xdr:nvSpPr>
        <xdr:cNvPr id="1339" name="Text Box 65">
          <a:extLst>
            <a:ext uri="{FF2B5EF4-FFF2-40B4-BE49-F238E27FC236}">
              <a16:creationId xmlns:a16="http://schemas.microsoft.com/office/drawing/2014/main" id="{0FBFD732-5FC6-4303-B4BE-B59BBBE528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182</xdr:row>
      <xdr:rowOff>171450</xdr:rowOff>
    </xdr:from>
    <xdr:ext cx="76200" cy="171450"/>
    <xdr:sp macro="" textlink="">
      <xdr:nvSpPr>
        <xdr:cNvPr id="1340" name="Text Box 91">
          <a:extLst>
            <a:ext uri="{FF2B5EF4-FFF2-40B4-BE49-F238E27FC236}">
              <a16:creationId xmlns:a16="http://schemas.microsoft.com/office/drawing/2014/main" id="{3495EF4E-C47E-4AF5-8BC3-8FFD47DE4C72}"/>
            </a:ext>
          </a:extLst>
        </xdr:cNvPr>
        <xdr:cNvSpPr txBox="1">
          <a:spLocks noChangeArrowheads="1"/>
        </xdr:cNvSpPr>
      </xdr:nvSpPr>
      <xdr:spPr bwMode="auto">
        <a:xfrm>
          <a:off x="16592550" y="4266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341" name="Text Box 46">
          <a:extLst>
            <a:ext uri="{FF2B5EF4-FFF2-40B4-BE49-F238E27FC236}">
              <a16:creationId xmlns:a16="http://schemas.microsoft.com/office/drawing/2014/main" id="{394B8FEC-C8EB-464E-A2B0-6ABDBD39704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76200" cy="171450"/>
    <xdr:sp macro="" textlink="">
      <xdr:nvSpPr>
        <xdr:cNvPr id="1342" name="Text Box 43">
          <a:extLst>
            <a:ext uri="{FF2B5EF4-FFF2-40B4-BE49-F238E27FC236}">
              <a16:creationId xmlns:a16="http://schemas.microsoft.com/office/drawing/2014/main" id="{24E48957-AA34-413F-B210-9D025BBFED06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43" name="Text Box 68">
          <a:extLst>
            <a:ext uri="{FF2B5EF4-FFF2-40B4-BE49-F238E27FC236}">
              <a16:creationId xmlns:a16="http://schemas.microsoft.com/office/drawing/2014/main" id="{A75028AE-9B6C-40F9-BE88-20AAAC063B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44" name="Text Box 69">
          <a:extLst>
            <a:ext uri="{FF2B5EF4-FFF2-40B4-BE49-F238E27FC236}">
              <a16:creationId xmlns:a16="http://schemas.microsoft.com/office/drawing/2014/main" id="{791ABF96-BAF4-4AFD-A36A-1FDD47B9C30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45" name="Text Box 70">
          <a:extLst>
            <a:ext uri="{FF2B5EF4-FFF2-40B4-BE49-F238E27FC236}">
              <a16:creationId xmlns:a16="http://schemas.microsoft.com/office/drawing/2014/main" id="{64B5981C-9361-45CF-AC58-914C8E6B8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46" name="Text Box 71">
          <a:extLst>
            <a:ext uri="{FF2B5EF4-FFF2-40B4-BE49-F238E27FC236}">
              <a16:creationId xmlns:a16="http://schemas.microsoft.com/office/drawing/2014/main" id="{11D4DA74-EB98-419C-AC1F-F5C2B4E5AD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47" name="Text Box 72">
          <a:extLst>
            <a:ext uri="{FF2B5EF4-FFF2-40B4-BE49-F238E27FC236}">
              <a16:creationId xmlns:a16="http://schemas.microsoft.com/office/drawing/2014/main" id="{0F584C62-45D6-41D9-BB89-A60784592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48" name="Text Box 73">
          <a:extLst>
            <a:ext uri="{FF2B5EF4-FFF2-40B4-BE49-F238E27FC236}">
              <a16:creationId xmlns:a16="http://schemas.microsoft.com/office/drawing/2014/main" id="{1BAC30C0-2E28-4B0C-979B-389345CACC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id="{1B8179CA-89CF-4367-A5DE-17E06FC4B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50" name="Text Box 43">
          <a:extLst>
            <a:ext uri="{FF2B5EF4-FFF2-40B4-BE49-F238E27FC236}">
              <a16:creationId xmlns:a16="http://schemas.microsoft.com/office/drawing/2014/main" id="{75449A17-BCE4-47DE-8B0E-4F8328CA9AD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16A928C4-0C8D-477D-8333-C275CFC3A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3E79CD-EFD7-4DEC-B35B-5D1D336BD7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53" name="Text Box 68">
          <a:extLst>
            <a:ext uri="{FF2B5EF4-FFF2-40B4-BE49-F238E27FC236}">
              <a16:creationId xmlns:a16="http://schemas.microsoft.com/office/drawing/2014/main" id="{7B488694-1B66-49AB-B413-4971251593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54" name="Text Box 69">
          <a:extLst>
            <a:ext uri="{FF2B5EF4-FFF2-40B4-BE49-F238E27FC236}">
              <a16:creationId xmlns:a16="http://schemas.microsoft.com/office/drawing/2014/main" id="{0622D5E4-3066-43A4-ABD5-DF4E2F66A5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55" name="Text Box 70">
          <a:extLst>
            <a:ext uri="{FF2B5EF4-FFF2-40B4-BE49-F238E27FC236}">
              <a16:creationId xmlns:a16="http://schemas.microsoft.com/office/drawing/2014/main" id="{7FC11905-E0D0-495D-840B-38B4516248D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56" name="Text Box 71">
          <a:extLst>
            <a:ext uri="{FF2B5EF4-FFF2-40B4-BE49-F238E27FC236}">
              <a16:creationId xmlns:a16="http://schemas.microsoft.com/office/drawing/2014/main" id="{764765DA-BD6A-4EA4-92F4-1A34217FA1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57" name="Text Box 72">
          <a:extLst>
            <a:ext uri="{FF2B5EF4-FFF2-40B4-BE49-F238E27FC236}">
              <a16:creationId xmlns:a16="http://schemas.microsoft.com/office/drawing/2014/main" id="{749DB537-C9D8-415A-9CBB-BAB27521450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66675"/>
    <xdr:sp macro="" textlink="">
      <xdr:nvSpPr>
        <xdr:cNvPr id="1358" name="Text Box 73">
          <a:extLst>
            <a:ext uri="{FF2B5EF4-FFF2-40B4-BE49-F238E27FC236}">
              <a16:creationId xmlns:a16="http://schemas.microsoft.com/office/drawing/2014/main" id="{C7EB5950-8D01-4CBB-A395-E732E27636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59" name="Text Box 46">
          <a:extLst>
            <a:ext uri="{FF2B5EF4-FFF2-40B4-BE49-F238E27FC236}">
              <a16:creationId xmlns:a16="http://schemas.microsoft.com/office/drawing/2014/main" id="{CCABBEAD-D820-4672-BB55-D7BDEE0DA6C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60F83E97-DC82-49F5-97CB-31B190C78B8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28575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18C6C209-DFBF-4ED5-AB17-0C5D7E0148B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184</xdr:row>
      <xdr:rowOff>142875</xdr:rowOff>
    </xdr:from>
    <xdr:ext cx="76200" cy="28575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742741E-1AD5-43A4-A589-10765AE1BF6B}"/>
            </a:ext>
          </a:extLst>
        </xdr:cNvPr>
        <xdr:cNvSpPr txBox="1">
          <a:spLocks noChangeArrowheads="1"/>
        </xdr:cNvSpPr>
      </xdr:nvSpPr>
      <xdr:spPr bwMode="auto">
        <a:xfrm>
          <a:off x="3829050" y="43014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363" name="Text Box 68">
          <a:extLst>
            <a:ext uri="{FF2B5EF4-FFF2-40B4-BE49-F238E27FC236}">
              <a16:creationId xmlns:a16="http://schemas.microsoft.com/office/drawing/2014/main" id="{3680C6E6-7081-4FFB-93B2-657BA45F1E3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364" name="Text Box 69">
          <a:extLst>
            <a:ext uri="{FF2B5EF4-FFF2-40B4-BE49-F238E27FC236}">
              <a16:creationId xmlns:a16="http://schemas.microsoft.com/office/drawing/2014/main" id="{9E1413D3-9C7A-44F8-A641-75A9584B02B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365" name="Text Box 70">
          <a:extLst>
            <a:ext uri="{FF2B5EF4-FFF2-40B4-BE49-F238E27FC236}">
              <a16:creationId xmlns:a16="http://schemas.microsoft.com/office/drawing/2014/main" id="{9F725733-38D6-4324-A15F-672EF8AE2DA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366" name="Text Box 71">
          <a:extLst>
            <a:ext uri="{FF2B5EF4-FFF2-40B4-BE49-F238E27FC236}">
              <a16:creationId xmlns:a16="http://schemas.microsoft.com/office/drawing/2014/main" id="{BCA13CF9-4559-49E3-B6F9-AB3198E9749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367" name="Text Box 72">
          <a:extLst>
            <a:ext uri="{FF2B5EF4-FFF2-40B4-BE49-F238E27FC236}">
              <a16:creationId xmlns:a16="http://schemas.microsoft.com/office/drawing/2014/main" id="{0B47CC20-0505-4BED-8D25-0749007F42D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368" name="Text Box 73">
          <a:extLst>
            <a:ext uri="{FF2B5EF4-FFF2-40B4-BE49-F238E27FC236}">
              <a16:creationId xmlns:a16="http://schemas.microsoft.com/office/drawing/2014/main" id="{3F991C5A-136D-4848-B2E0-EB9230DF3F5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69" name="Text Box 46">
          <a:extLst>
            <a:ext uri="{FF2B5EF4-FFF2-40B4-BE49-F238E27FC236}">
              <a16:creationId xmlns:a16="http://schemas.microsoft.com/office/drawing/2014/main" id="{A7E7A861-4DC1-4189-9C7D-D59D4766C34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70" name="Text Box 43">
          <a:extLst>
            <a:ext uri="{FF2B5EF4-FFF2-40B4-BE49-F238E27FC236}">
              <a16:creationId xmlns:a16="http://schemas.microsoft.com/office/drawing/2014/main" id="{F85598E8-F0F3-4D16-BD8A-A41EE0891FC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71" name="Text Box 46">
          <a:extLst>
            <a:ext uri="{FF2B5EF4-FFF2-40B4-BE49-F238E27FC236}">
              <a16:creationId xmlns:a16="http://schemas.microsoft.com/office/drawing/2014/main" id="{691EE1A4-0772-4249-A07A-B97F3E6BDAC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72" name="Text Box 43">
          <a:extLst>
            <a:ext uri="{FF2B5EF4-FFF2-40B4-BE49-F238E27FC236}">
              <a16:creationId xmlns:a16="http://schemas.microsoft.com/office/drawing/2014/main" id="{52A60CD9-4ABC-4728-859F-DFAD09D87BB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373" name="Text Box 10">
          <a:extLst>
            <a:ext uri="{FF2B5EF4-FFF2-40B4-BE49-F238E27FC236}">
              <a16:creationId xmlns:a16="http://schemas.microsoft.com/office/drawing/2014/main" id="{75DBCC08-282E-4C0C-B3A5-FD523B8025E3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374" name="Text Box 11">
          <a:extLst>
            <a:ext uri="{FF2B5EF4-FFF2-40B4-BE49-F238E27FC236}">
              <a16:creationId xmlns:a16="http://schemas.microsoft.com/office/drawing/2014/main" id="{544D0044-F49A-45A4-AA41-60331EB15201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375" name="Text Box 65">
          <a:extLst>
            <a:ext uri="{FF2B5EF4-FFF2-40B4-BE49-F238E27FC236}">
              <a16:creationId xmlns:a16="http://schemas.microsoft.com/office/drawing/2014/main" id="{B0B6FE07-F32A-41CB-846E-C077D954B44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376" name="Text Box 91">
          <a:extLst>
            <a:ext uri="{FF2B5EF4-FFF2-40B4-BE49-F238E27FC236}">
              <a16:creationId xmlns:a16="http://schemas.microsoft.com/office/drawing/2014/main" id="{65099864-1D09-4707-BDEF-052E1AA05ED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377" name="Text Box 65">
          <a:extLst>
            <a:ext uri="{FF2B5EF4-FFF2-40B4-BE49-F238E27FC236}">
              <a16:creationId xmlns:a16="http://schemas.microsoft.com/office/drawing/2014/main" id="{CD81F44A-AAA8-41D1-9AC6-F99944B18E9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378" name="Text Box 91">
          <a:extLst>
            <a:ext uri="{FF2B5EF4-FFF2-40B4-BE49-F238E27FC236}">
              <a16:creationId xmlns:a16="http://schemas.microsoft.com/office/drawing/2014/main" id="{C07594C2-6684-49AE-AFC0-748D2BC2649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379" name="Text Box 46">
          <a:extLst>
            <a:ext uri="{FF2B5EF4-FFF2-40B4-BE49-F238E27FC236}">
              <a16:creationId xmlns:a16="http://schemas.microsoft.com/office/drawing/2014/main" id="{713BA3AD-B6EA-4ED2-9D44-A2AD4D0EE9D0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380" name="Text Box 43">
          <a:extLst>
            <a:ext uri="{FF2B5EF4-FFF2-40B4-BE49-F238E27FC236}">
              <a16:creationId xmlns:a16="http://schemas.microsoft.com/office/drawing/2014/main" id="{2907B1DB-F3A3-408E-B3C4-02C5DDCA22B1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81" name="Text Box 68">
          <a:extLst>
            <a:ext uri="{FF2B5EF4-FFF2-40B4-BE49-F238E27FC236}">
              <a16:creationId xmlns:a16="http://schemas.microsoft.com/office/drawing/2014/main" id="{1893A237-1CCE-44B0-8AB1-903F331702A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82" name="Text Box 69">
          <a:extLst>
            <a:ext uri="{FF2B5EF4-FFF2-40B4-BE49-F238E27FC236}">
              <a16:creationId xmlns:a16="http://schemas.microsoft.com/office/drawing/2014/main" id="{D6111BC7-1FCE-432D-B061-D9F8EE48B1A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83" name="Text Box 70">
          <a:extLst>
            <a:ext uri="{FF2B5EF4-FFF2-40B4-BE49-F238E27FC236}">
              <a16:creationId xmlns:a16="http://schemas.microsoft.com/office/drawing/2014/main" id="{D754E250-E669-4083-8EA0-8A8A7B01FE0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84" name="Text Box 71">
          <a:extLst>
            <a:ext uri="{FF2B5EF4-FFF2-40B4-BE49-F238E27FC236}">
              <a16:creationId xmlns:a16="http://schemas.microsoft.com/office/drawing/2014/main" id="{F5193D0E-52AB-49D5-A011-183038F88FC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85" name="Text Box 72">
          <a:extLst>
            <a:ext uri="{FF2B5EF4-FFF2-40B4-BE49-F238E27FC236}">
              <a16:creationId xmlns:a16="http://schemas.microsoft.com/office/drawing/2014/main" id="{E4836AEB-EE9C-4D55-86F8-885F2F821A6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86" name="Text Box 73">
          <a:extLst>
            <a:ext uri="{FF2B5EF4-FFF2-40B4-BE49-F238E27FC236}">
              <a16:creationId xmlns:a16="http://schemas.microsoft.com/office/drawing/2014/main" id="{21AAFD80-361E-43F3-92B3-210A1D99BDC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87" name="Text Box 46">
          <a:extLst>
            <a:ext uri="{FF2B5EF4-FFF2-40B4-BE49-F238E27FC236}">
              <a16:creationId xmlns:a16="http://schemas.microsoft.com/office/drawing/2014/main" id="{28BD11CB-3A77-44CB-8AAB-56B54BBEFFA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88" name="Text Box 43">
          <a:extLst>
            <a:ext uri="{FF2B5EF4-FFF2-40B4-BE49-F238E27FC236}">
              <a16:creationId xmlns:a16="http://schemas.microsoft.com/office/drawing/2014/main" id="{205F6B51-A3A5-48E3-8858-53E38F8CDFE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89" name="Text Box 46">
          <a:extLst>
            <a:ext uri="{FF2B5EF4-FFF2-40B4-BE49-F238E27FC236}">
              <a16:creationId xmlns:a16="http://schemas.microsoft.com/office/drawing/2014/main" id="{5C15276C-6B97-4B4B-A62D-9F94B90B611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90" name="Text Box 43">
          <a:extLst>
            <a:ext uri="{FF2B5EF4-FFF2-40B4-BE49-F238E27FC236}">
              <a16:creationId xmlns:a16="http://schemas.microsoft.com/office/drawing/2014/main" id="{D60D6475-2569-4902-9809-4172A467297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91" name="Text Box 68">
          <a:extLst>
            <a:ext uri="{FF2B5EF4-FFF2-40B4-BE49-F238E27FC236}">
              <a16:creationId xmlns:a16="http://schemas.microsoft.com/office/drawing/2014/main" id="{C96A008E-B47B-4271-85DE-6F186CB58AE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92" name="Text Box 69">
          <a:extLst>
            <a:ext uri="{FF2B5EF4-FFF2-40B4-BE49-F238E27FC236}">
              <a16:creationId xmlns:a16="http://schemas.microsoft.com/office/drawing/2014/main" id="{88B457EE-5EB6-4655-AE38-01485FE25CB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93" name="Text Box 70">
          <a:extLst>
            <a:ext uri="{FF2B5EF4-FFF2-40B4-BE49-F238E27FC236}">
              <a16:creationId xmlns:a16="http://schemas.microsoft.com/office/drawing/2014/main" id="{9EED896C-3AAA-4D9A-A63F-67CF46FE0A96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94" name="Text Box 71">
          <a:extLst>
            <a:ext uri="{FF2B5EF4-FFF2-40B4-BE49-F238E27FC236}">
              <a16:creationId xmlns:a16="http://schemas.microsoft.com/office/drawing/2014/main" id="{160A5591-6EBC-4D59-8990-EE111B5B21E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95" name="Text Box 72">
          <a:extLst>
            <a:ext uri="{FF2B5EF4-FFF2-40B4-BE49-F238E27FC236}">
              <a16:creationId xmlns:a16="http://schemas.microsoft.com/office/drawing/2014/main" id="{A1B7E831-8325-4C5E-8D05-4FEF2D62C72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396" name="Text Box 73">
          <a:extLst>
            <a:ext uri="{FF2B5EF4-FFF2-40B4-BE49-F238E27FC236}">
              <a16:creationId xmlns:a16="http://schemas.microsoft.com/office/drawing/2014/main" id="{96FFCBEB-84CC-402F-872F-B7733308469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97" name="Text Box 46">
          <a:extLst>
            <a:ext uri="{FF2B5EF4-FFF2-40B4-BE49-F238E27FC236}">
              <a16:creationId xmlns:a16="http://schemas.microsoft.com/office/drawing/2014/main" id="{8F49E61B-E29C-4FB9-A659-FF60D10D714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98" name="Text Box 43">
          <a:extLst>
            <a:ext uri="{FF2B5EF4-FFF2-40B4-BE49-F238E27FC236}">
              <a16:creationId xmlns:a16="http://schemas.microsoft.com/office/drawing/2014/main" id="{DF9889B4-3487-4F5A-BC1E-DC08949B662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399" name="Text Box 46">
          <a:extLst>
            <a:ext uri="{FF2B5EF4-FFF2-40B4-BE49-F238E27FC236}">
              <a16:creationId xmlns:a16="http://schemas.microsoft.com/office/drawing/2014/main" id="{EEFF18D8-B853-4A3A-A4A9-9C13CA57730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00" name="Text Box 43">
          <a:extLst>
            <a:ext uri="{FF2B5EF4-FFF2-40B4-BE49-F238E27FC236}">
              <a16:creationId xmlns:a16="http://schemas.microsoft.com/office/drawing/2014/main" id="{7653C2E6-F68F-4986-ABE7-59C976FA7BF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01" name="Text Box 68">
          <a:extLst>
            <a:ext uri="{FF2B5EF4-FFF2-40B4-BE49-F238E27FC236}">
              <a16:creationId xmlns:a16="http://schemas.microsoft.com/office/drawing/2014/main" id="{D6782844-F678-49E8-9A73-93BDC97768C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02" name="Text Box 69">
          <a:extLst>
            <a:ext uri="{FF2B5EF4-FFF2-40B4-BE49-F238E27FC236}">
              <a16:creationId xmlns:a16="http://schemas.microsoft.com/office/drawing/2014/main" id="{E59A73DC-7C0A-406A-8DA6-65F373C4B96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03" name="Text Box 70">
          <a:extLst>
            <a:ext uri="{FF2B5EF4-FFF2-40B4-BE49-F238E27FC236}">
              <a16:creationId xmlns:a16="http://schemas.microsoft.com/office/drawing/2014/main" id="{470A65B6-EF16-4489-9AB8-1F5145CF6DA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04" name="Text Box 71">
          <a:extLst>
            <a:ext uri="{FF2B5EF4-FFF2-40B4-BE49-F238E27FC236}">
              <a16:creationId xmlns:a16="http://schemas.microsoft.com/office/drawing/2014/main" id="{AC825E9C-CC2F-4692-8E05-22CB3789F9B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05" name="Text Box 72">
          <a:extLst>
            <a:ext uri="{FF2B5EF4-FFF2-40B4-BE49-F238E27FC236}">
              <a16:creationId xmlns:a16="http://schemas.microsoft.com/office/drawing/2014/main" id="{20770D6F-CEEE-4C96-ACDE-04FDCE1FF41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06" name="Text Box 73">
          <a:extLst>
            <a:ext uri="{FF2B5EF4-FFF2-40B4-BE49-F238E27FC236}">
              <a16:creationId xmlns:a16="http://schemas.microsoft.com/office/drawing/2014/main" id="{1099057E-CFA1-471F-81F2-8A55F1C8E10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07" name="Text Box 46">
          <a:extLst>
            <a:ext uri="{FF2B5EF4-FFF2-40B4-BE49-F238E27FC236}">
              <a16:creationId xmlns:a16="http://schemas.microsoft.com/office/drawing/2014/main" id="{ECFC9505-15D0-465A-8499-A484A9C4A7A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08" name="Text Box 43">
          <a:extLst>
            <a:ext uri="{FF2B5EF4-FFF2-40B4-BE49-F238E27FC236}">
              <a16:creationId xmlns:a16="http://schemas.microsoft.com/office/drawing/2014/main" id="{20D6CDE8-28AD-4BCA-B220-BEF877A74E0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09" name="Text Box 46">
          <a:extLst>
            <a:ext uri="{FF2B5EF4-FFF2-40B4-BE49-F238E27FC236}">
              <a16:creationId xmlns:a16="http://schemas.microsoft.com/office/drawing/2014/main" id="{82275951-54F1-45DC-B69A-C42CA234B97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10" name="Text Box 43">
          <a:extLst>
            <a:ext uri="{FF2B5EF4-FFF2-40B4-BE49-F238E27FC236}">
              <a16:creationId xmlns:a16="http://schemas.microsoft.com/office/drawing/2014/main" id="{C0041D73-5D1B-44D9-9302-E3A62E13FAB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A197D51D-22D6-4810-9120-0EFDC6FBF46C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67C19920-8051-464C-9872-AD5041DC5BD2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13" name="Text Box 65">
          <a:extLst>
            <a:ext uri="{FF2B5EF4-FFF2-40B4-BE49-F238E27FC236}">
              <a16:creationId xmlns:a16="http://schemas.microsoft.com/office/drawing/2014/main" id="{56924A20-23E0-4AC1-BF37-F344AAAB758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14" name="Text Box 91">
          <a:extLst>
            <a:ext uri="{FF2B5EF4-FFF2-40B4-BE49-F238E27FC236}">
              <a16:creationId xmlns:a16="http://schemas.microsoft.com/office/drawing/2014/main" id="{38D82876-6624-4E91-9256-C86A1AB6E3C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15" name="Text Box 65">
          <a:extLst>
            <a:ext uri="{FF2B5EF4-FFF2-40B4-BE49-F238E27FC236}">
              <a16:creationId xmlns:a16="http://schemas.microsoft.com/office/drawing/2014/main" id="{44184660-1BE3-44CF-A3B8-393C7CDD66A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16" name="Text Box 91">
          <a:extLst>
            <a:ext uri="{FF2B5EF4-FFF2-40B4-BE49-F238E27FC236}">
              <a16:creationId xmlns:a16="http://schemas.microsoft.com/office/drawing/2014/main" id="{E8006AF0-F800-4DB2-B017-A875F34FB93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417" name="Text Box 46">
          <a:extLst>
            <a:ext uri="{FF2B5EF4-FFF2-40B4-BE49-F238E27FC236}">
              <a16:creationId xmlns:a16="http://schemas.microsoft.com/office/drawing/2014/main" id="{380B0A7C-8878-4E8C-8604-2A7F20306BF5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418" name="Text Box 43">
          <a:extLst>
            <a:ext uri="{FF2B5EF4-FFF2-40B4-BE49-F238E27FC236}">
              <a16:creationId xmlns:a16="http://schemas.microsoft.com/office/drawing/2014/main" id="{D0954190-13CB-40C6-A4BB-320EA2D0A8C8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19" name="Text Box 68">
          <a:extLst>
            <a:ext uri="{FF2B5EF4-FFF2-40B4-BE49-F238E27FC236}">
              <a16:creationId xmlns:a16="http://schemas.microsoft.com/office/drawing/2014/main" id="{151BD5E2-F543-4037-96D2-414D70C60DF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20" name="Text Box 69">
          <a:extLst>
            <a:ext uri="{FF2B5EF4-FFF2-40B4-BE49-F238E27FC236}">
              <a16:creationId xmlns:a16="http://schemas.microsoft.com/office/drawing/2014/main" id="{0199384D-CD50-45FB-96C4-203994394606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21" name="Text Box 70">
          <a:extLst>
            <a:ext uri="{FF2B5EF4-FFF2-40B4-BE49-F238E27FC236}">
              <a16:creationId xmlns:a16="http://schemas.microsoft.com/office/drawing/2014/main" id="{E3AE73E4-2975-4CFF-98B4-AF7543C1285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22" name="Text Box 71">
          <a:extLst>
            <a:ext uri="{FF2B5EF4-FFF2-40B4-BE49-F238E27FC236}">
              <a16:creationId xmlns:a16="http://schemas.microsoft.com/office/drawing/2014/main" id="{384C61F2-E31F-409A-B05E-0123EE1BE4C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23" name="Text Box 72">
          <a:extLst>
            <a:ext uri="{FF2B5EF4-FFF2-40B4-BE49-F238E27FC236}">
              <a16:creationId xmlns:a16="http://schemas.microsoft.com/office/drawing/2014/main" id="{825AD5BF-972F-4856-865C-506C783511C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24" name="Text Box 73">
          <a:extLst>
            <a:ext uri="{FF2B5EF4-FFF2-40B4-BE49-F238E27FC236}">
              <a16:creationId xmlns:a16="http://schemas.microsoft.com/office/drawing/2014/main" id="{9B9C7736-BF24-4585-95BF-DF6B6FA9F62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25" name="Text Box 46">
          <a:extLst>
            <a:ext uri="{FF2B5EF4-FFF2-40B4-BE49-F238E27FC236}">
              <a16:creationId xmlns:a16="http://schemas.microsoft.com/office/drawing/2014/main" id="{707FD486-1CD6-46AC-8A32-0835AD329F0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26" name="Text Box 43">
          <a:extLst>
            <a:ext uri="{FF2B5EF4-FFF2-40B4-BE49-F238E27FC236}">
              <a16:creationId xmlns:a16="http://schemas.microsoft.com/office/drawing/2014/main" id="{B7A29890-0A18-4C25-B458-393047BCC96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27" name="Text Box 46">
          <a:extLst>
            <a:ext uri="{FF2B5EF4-FFF2-40B4-BE49-F238E27FC236}">
              <a16:creationId xmlns:a16="http://schemas.microsoft.com/office/drawing/2014/main" id="{85B3D118-5699-48FF-906A-86D5E1BE71A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28" name="Text Box 43">
          <a:extLst>
            <a:ext uri="{FF2B5EF4-FFF2-40B4-BE49-F238E27FC236}">
              <a16:creationId xmlns:a16="http://schemas.microsoft.com/office/drawing/2014/main" id="{BC7BF9E2-9AED-4F66-8053-C2700120BBE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29" name="Text Box 68">
          <a:extLst>
            <a:ext uri="{FF2B5EF4-FFF2-40B4-BE49-F238E27FC236}">
              <a16:creationId xmlns:a16="http://schemas.microsoft.com/office/drawing/2014/main" id="{C8D73250-EE72-4572-8716-083013A285F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30" name="Text Box 69">
          <a:extLst>
            <a:ext uri="{FF2B5EF4-FFF2-40B4-BE49-F238E27FC236}">
              <a16:creationId xmlns:a16="http://schemas.microsoft.com/office/drawing/2014/main" id="{8831518B-15D8-4930-8FA6-7C90A665D1B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31" name="Text Box 70">
          <a:extLst>
            <a:ext uri="{FF2B5EF4-FFF2-40B4-BE49-F238E27FC236}">
              <a16:creationId xmlns:a16="http://schemas.microsoft.com/office/drawing/2014/main" id="{BE9AB160-D1D9-4BB1-ACA6-4FB97E472D7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32" name="Text Box 71">
          <a:extLst>
            <a:ext uri="{FF2B5EF4-FFF2-40B4-BE49-F238E27FC236}">
              <a16:creationId xmlns:a16="http://schemas.microsoft.com/office/drawing/2014/main" id="{713CBBDD-4FF4-47F0-8C3C-A928BE2BD32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33" name="Text Box 72">
          <a:extLst>
            <a:ext uri="{FF2B5EF4-FFF2-40B4-BE49-F238E27FC236}">
              <a16:creationId xmlns:a16="http://schemas.microsoft.com/office/drawing/2014/main" id="{87ECE8C4-4567-4B38-8169-59E0C777AB7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34" name="Text Box 73">
          <a:extLst>
            <a:ext uri="{FF2B5EF4-FFF2-40B4-BE49-F238E27FC236}">
              <a16:creationId xmlns:a16="http://schemas.microsoft.com/office/drawing/2014/main" id="{B3EF70C2-1243-44EF-9032-1962157DFC8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35" name="Text Box 46">
          <a:extLst>
            <a:ext uri="{FF2B5EF4-FFF2-40B4-BE49-F238E27FC236}">
              <a16:creationId xmlns:a16="http://schemas.microsoft.com/office/drawing/2014/main" id="{65959105-BBF9-4CC9-8E96-F67E897228A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36" name="Text Box 43">
          <a:extLst>
            <a:ext uri="{FF2B5EF4-FFF2-40B4-BE49-F238E27FC236}">
              <a16:creationId xmlns:a16="http://schemas.microsoft.com/office/drawing/2014/main" id="{9450EFE7-23D0-47DF-9804-C9C5334B408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37" name="Text Box 46">
          <a:extLst>
            <a:ext uri="{FF2B5EF4-FFF2-40B4-BE49-F238E27FC236}">
              <a16:creationId xmlns:a16="http://schemas.microsoft.com/office/drawing/2014/main" id="{C17C6F5A-E487-44F3-905F-1D10AE714CD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38" name="Text Box 43">
          <a:extLst>
            <a:ext uri="{FF2B5EF4-FFF2-40B4-BE49-F238E27FC236}">
              <a16:creationId xmlns:a16="http://schemas.microsoft.com/office/drawing/2014/main" id="{9E6A7006-0A8C-47BF-8E7D-1A3C2983814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39" name="Text Box 68">
          <a:extLst>
            <a:ext uri="{FF2B5EF4-FFF2-40B4-BE49-F238E27FC236}">
              <a16:creationId xmlns:a16="http://schemas.microsoft.com/office/drawing/2014/main" id="{B2CBFB21-85B1-4215-8FDE-E703FE0BD14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40" name="Text Box 69">
          <a:extLst>
            <a:ext uri="{FF2B5EF4-FFF2-40B4-BE49-F238E27FC236}">
              <a16:creationId xmlns:a16="http://schemas.microsoft.com/office/drawing/2014/main" id="{BCC72010-8263-48B7-9FBA-5B35ADCCDEF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41" name="Text Box 70">
          <a:extLst>
            <a:ext uri="{FF2B5EF4-FFF2-40B4-BE49-F238E27FC236}">
              <a16:creationId xmlns:a16="http://schemas.microsoft.com/office/drawing/2014/main" id="{DBE30F45-A5DF-480D-B191-7A3F5798AD1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42" name="Text Box 71">
          <a:extLst>
            <a:ext uri="{FF2B5EF4-FFF2-40B4-BE49-F238E27FC236}">
              <a16:creationId xmlns:a16="http://schemas.microsoft.com/office/drawing/2014/main" id="{5A882D40-A520-4299-BF09-E5ECD3EBD02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43" name="Text Box 72">
          <a:extLst>
            <a:ext uri="{FF2B5EF4-FFF2-40B4-BE49-F238E27FC236}">
              <a16:creationId xmlns:a16="http://schemas.microsoft.com/office/drawing/2014/main" id="{E3FA7CDD-975C-4BC4-9529-A3CADA87EB9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44" name="Text Box 73">
          <a:extLst>
            <a:ext uri="{FF2B5EF4-FFF2-40B4-BE49-F238E27FC236}">
              <a16:creationId xmlns:a16="http://schemas.microsoft.com/office/drawing/2014/main" id="{0181E265-5ACE-43BE-A647-8BFD1100177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45" name="Text Box 46">
          <a:extLst>
            <a:ext uri="{FF2B5EF4-FFF2-40B4-BE49-F238E27FC236}">
              <a16:creationId xmlns:a16="http://schemas.microsoft.com/office/drawing/2014/main" id="{576EF19E-6F2E-4FA2-BB51-9A19BD2C380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46" name="Text Box 43">
          <a:extLst>
            <a:ext uri="{FF2B5EF4-FFF2-40B4-BE49-F238E27FC236}">
              <a16:creationId xmlns:a16="http://schemas.microsoft.com/office/drawing/2014/main" id="{7B89A797-1DFB-4E32-8CB5-CA40A5831D8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47" name="Text Box 46">
          <a:extLst>
            <a:ext uri="{FF2B5EF4-FFF2-40B4-BE49-F238E27FC236}">
              <a16:creationId xmlns:a16="http://schemas.microsoft.com/office/drawing/2014/main" id="{C1DB6D90-7124-44FC-A041-D8FB13E82BF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48" name="Text Box 43">
          <a:extLst>
            <a:ext uri="{FF2B5EF4-FFF2-40B4-BE49-F238E27FC236}">
              <a16:creationId xmlns:a16="http://schemas.microsoft.com/office/drawing/2014/main" id="{4DCFF167-FE39-4E8C-80BF-2CBB4518845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449" name="Text Box 10">
          <a:extLst>
            <a:ext uri="{FF2B5EF4-FFF2-40B4-BE49-F238E27FC236}">
              <a16:creationId xmlns:a16="http://schemas.microsoft.com/office/drawing/2014/main" id="{066D6526-872D-458B-9A87-8307004B4508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450" name="Text Box 11">
          <a:extLst>
            <a:ext uri="{FF2B5EF4-FFF2-40B4-BE49-F238E27FC236}">
              <a16:creationId xmlns:a16="http://schemas.microsoft.com/office/drawing/2014/main" id="{CF32695E-7197-4FF8-9B98-22541A059C8C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51" name="Text Box 65">
          <a:extLst>
            <a:ext uri="{FF2B5EF4-FFF2-40B4-BE49-F238E27FC236}">
              <a16:creationId xmlns:a16="http://schemas.microsoft.com/office/drawing/2014/main" id="{A83753B5-49D5-488D-9850-0E0B736262E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52" name="Text Box 91">
          <a:extLst>
            <a:ext uri="{FF2B5EF4-FFF2-40B4-BE49-F238E27FC236}">
              <a16:creationId xmlns:a16="http://schemas.microsoft.com/office/drawing/2014/main" id="{AA8D1F04-B212-4A20-86C4-2D62AD99AF3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53" name="Text Box 65">
          <a:extLst>
            <a:ext uri="{FF2B5EF4-FFF2-40B4-BE49-F238E27FC236}">
              <a16:creationId xmlns:a16="http://schemas.microsoft.com/office/drawing/2014/main" id="{16E78B00-74D5-449E-9751-A56ED0573F9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54" name="Text Box 91">
          <a:extLst>
            <a:ext uri="{FF2B5EF4-FFF2-40B4-BE49-F238E27FC236}">
              <a16:creationId xmlns:a16="http://schemas.microsoft.com/office/drawing/2014/main" id="{80D95E38-9548-4ECC-B9E3-B661DD4741F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455" name="Text Box 46">
          <a:extLst>
            <a:ext uri="{FF2B5EF4-FFF2-40B4-BE49-F238E27FC236}">
              <a16:creationId xmlns:a16="http://schemas.microsoft.com/office/drawing/2014/main" id="{8EDCE8EC-5C3E-445C-86AF-0F675B5F4F2D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456" name="Text Box 43">
          <a:extLst>
            <a:ext uri="{FF2B5EF4-FFF2-40B4-BE49-F238E27FC236}">
              <a16:creationId xmlns:a16="http://schemas.microsoft.com/office/drawing/2014/main" id="{446167AE-60D9-4DBE-B8EE-2AE941C06AA5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57" name="Text Box 68">
          <a:extLst>
            <a:ext uri="{FF2B5EF4-FFF2-40B4-BE49-F238E27FC236}">
              <a16:creationId xmlns:a16="http://schemas.microsoft.com/office/drawing/2014/main" id="{068FC43D-E9A3-4117-B5C7-84E57B2AAC4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58" name="Text Box 69">
          <a:extLst>
            <a:ext uri="{FF2B5EF4-FFF2-40B4-BE49-F238E27FC236}">
              <a16:creationId xmlns:a16="http://schemas.microsoft.com/office/drawing/2014/main" id="{D230ECA9-6B4C-4CE0-9525-3B4743CC867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59" name="Text Box 70">
          <a:extLst>
            <a:ext uri="{FF2B5EF4-FFF2-40B4-BE49-F238E27FC236}">
              <a16:creationId xmlns:a16="http://schemas.microsoft.com/office/drawing/2014/main" id="{BB5AEDE8-4941-4E9B-AFAA-BEFD425AA54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60" name="Text Box 71">
          <a:extLst>
            <a:ext uri="{FF2B5EF4-FFF2-40B4-BE49-F238E27FC236}">
              <a16:creationId xmlns:a16="http://schemas.microsoft.com/office/drawing/2014/main" id="{22BE9D44-74B0-4A61-BD17-844D7F36C39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61" name="Text Box 72">
          <a:extLst>
            <a:ext uri="{FF2B5EF4-FFF2-40B4-BE49-F238E27FC236}">
              <a16:creationId xmlns:a16="http://schemas.microsoft.com/office/drawing/2014/main" id="{E078C648-D32C-4698-BADE-82FE36BAC11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62" name="Text Box 73">
          <a:extLst>
            <a:ext uri="{FF2B5EF4-FFF2-40B4-BE49-F238E27FC236}">
              <a16:creationId xmlns:a16="http://schemas.microsoft.com/office/drawing/2014/main" id="{859346DF-0E23-4C9A-9DEF-4A0AE171433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63" name="Text Box 46">
          <a:extLst>
            <a:ext uri="{FF2B5EF4-FFF2-40B4-BE49-F238E27FC236}">
              <a16:creationId xmlns:a16="http://schemas.microsoft.com/office/drawing/2014/main" id="{76640275-C159-4B9A-8B0A-A5F7E3A9839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64" name="Text Box 43">
          <a:extLst>
            <a:ext uri="{FF2B5EF4-FFF2-40B4-BE49-F238E27FC236}">
              <a16:creationId xmlns:a16="http://schemas.microsoft.com/office/drawing/2014/main" id="{D6CEB455-7EE3-4491-B824-A1BEED979E1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65" name="Text Box 46">
          <a:extLst>
            <a:ext uri="{FF2B5EF4-FFF2-40B4-BE49-F238E27FC236}">
              <a16:creationId xmlns:a16="http://schemas.microsoft.com/office/drawing/2014/main" id="{872F950E-2E3D-4CB6-B3E2-D35DD7229BF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66" name="Text Box 43">
          <a:extLst>
            <a:ext uri="{FF2B5EF4-FFF2-40B4-BE49-F238E27FC236}">
              <a16:creationId xmlns:a16="http://schemas.microsoft.com/office/drawing/2014/main" id="{2FF25CFB-7986-47EE-810C-1AA6512BB3D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67" name="Text Box 68">
          <a:extLst>
            <a:ext uri="{FF2B5EF4-FFF2-40B4-BE49-F238E27FC236}">
              <a16:creationId xmlns:a16="http://schemas.microsoft.com/office/drawing/2014/main" id="{61FF1989-53F0-423F-8335-A9DBE5603BE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68" name="Text Box 69">
          <a:extLst>
            <a:ext uri="{FF2B5EF4-FFF2-40B4-BE49-F238E27FC236}">
              <a16:creationId xmlns:a16="http://schemas.microsoft.com/office/drawing/2014/main" id="{E09E84C4-0430-429F-9E0D-564EBBF4630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69" name="Text Box 70">
          <a:extLst>
            <a:ext uri="{FF2B5EF4-FFF2-40B4-BE49-F238E27FC236}">
              <a16:creationId xmlns:a16="http://schemas.microsoft.com/office/drawing/2014/main" id="{D82E7D4B-315A-4213-8662-49B936C1048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70" name="Text Box 71">
          <a:extLst>
            <a:ext uri="{FF2B5EF4-FFF2-40B4-BE49-F238E27FC236}">
              <a16:creationId xmlns:a16="http://schemas.microsoft.com/office/drawing/2014/main" id="{FFEEEED2-9B80-47E3-99AD-ACD852EF65F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71" name="Text Box 72">
          <a:extLst>
            <a:ext uri="{FF2B5EF4-FFF2-40B4-BE49-F238E27FC236}">
              <a16:creationId xmlns:a16="http://schemas.microsoft.com/office/drawing/2014/main" id="{73A47EEC-D0C4-4EAF-B322-0BFDFB7ED1B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72" name="Text Box 73">
          <a:extLst>
            <a:ext uri="{FF2B5EF4-FFF2-40B4-BE49-F238E27FC236}">
              <a16:creationId xmlns:a16="http://schemas.microsoft.com/office/drawing/2014/main" id="{E7F2C062-DCBF-4621-9C16-632FD04185D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73" name="Text Box 46">
          <a:extLst>
            <a:ext uri="{FF2B5EF4-FFF2-40B4-BE49-F238E27FC236}">
              <a16:creationId xmlns:a16="http://schemas.microsoft.com/office/drawing/2014/main" id="{5D48360D-8D53-4059-BB9D-08A49540C1C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74" name="Text Box 43">
          <a:extLst>
            <a:ext uri="{FF2B5EF4-FFF2-40B4-BE49-F238E27FC236}">
              <a16:creationId xmlns:a16="http://schemas.microsoft.com/office/drawing/2014/main" id="{A9DB70A0-3781-4459-B0F0-8540676659A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75" name="Text Box 46">
          <a:extLst>
            <a:ext uri="{FF2B5EF4-FFF2-40B4-BE49-F238E27FC236}">
              <a16:creationId xmlns:a16="http://schemas.microsoft.com/office/drawing/2014/main" id="{ECEC2FFA-25EA-499F-9E6F-5C16CC6149A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76" name="Text Box 43">
          <a:extLst>
            <a:ext uri="{FF2B5EF4-FFF2-40B4-BE49-F238E27FC236}">
              <a16:creationId xmlns:a16="http://schemas.microsoft.com/office/drawing/2014/main" id="{68E8501F-4D6E-4D81-A6E4-D12752DCC75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77" name="Text Box 68">
          <a:extLst>
            <a:ext uri="{FF2B5EF4-FFF2-40B4-BE49-F238E27FC236}">
              <a16:creationId xmlns:a16="http://schemas.microsoft.com/office/drawing/2014/main" id="{2381A1B5-8122-4B62-A350-EF26A194A91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78" name="Text Box 69">
          <a:extLst>
            <a:ext uri="{FF2B5EF4-FFF2-40B4-BE49-F238E27FC236}">
              <a16:creationId xmlns:a16="http://schemas.microsoft.com/office/drawing/2014/main" id="{87F2D1B7-B5C5-4FC5-AFBC-E1B8FCE83EB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79" name="Text Box 70">
          <a:extLst>
            <a:ext uri="{FF2B5EF4-FFF2-40B4-BE49-F238E27FC236}">
              <a16:creationId xmlns:a16="http://schemas.microsoft.com/office/drawing/2014/main" id="{24CB6F27-BB98-47DE-9AB0-66AB5E2024D6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80" name="Text Box 71">
          <a:extLst>
            <a:ext uri="{FF2B5EF4-FFF2-40B4-BE49-F238E27FC236}">
              <a16:creationId xmlns:a16="http://schemas.microsoft.com/office/drawing/2014/main" id="{C9789367-3C9A-4024-A025-674330313FF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81" name="Text Box 72">
          <a:extLst>
            <a:ext uri="{FF2B5EF4-FFF2-40B4-BE49-F238E27FC236}">
              <a16:creationId xmlns:a16="http://schemas.microsoft.com/office/drawing/2014/main" id="{890E77B6-A3EC-458C-A91C-B4271130608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482" name="Text Box 73">
          <a:extLst>
            <a:ext uri="{FF2B5EF4-FFF2-40B4-BE49-F238E27FC236}">
              <a16:creationId xmlns:a16="http://schemas.microsoft.com/office/drawing/2014/main" id="{C2D8EC0B-825E-4726-A6D9-2A8A437C44C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83" name="Text Box 46">
          <a:extLst>
            <a:ext uri="{FF2B5EF4-FFF2-40B4-BE49-F238E27FC236}">
              <a16:creationId xmlns:a16="http://schemas.microsoft.com/office/drawing/2014/main" id="{E3BB35C2-EE2E-4826-A82D-904CEE4E487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84" name="Text Box 43">
          <a:extLst>
            <a:ext uri="{FF2B5EF4-FFF2-40B4-BE49-F238E27FC236}">
              <a16:creationId xmlns:a16="http://schemas.microsoft.com/office/drawing/2014/main" id="{892EFD04-7134-4E48-A3B6-FA90BB0E320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85" name="Text Box 46">
          <a:extLst>
            <a:ext uri="{FF2B5EF4-FFF2-40B4-BE49-F238E27FC236}">
              <a16:creationId xmlns:a16="http://schemas.microsoft.com/office/drawing/2014/main" id="{FA2053F9-A6CF-460A-B51C-579D0C522F1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86" name="Text Box 43">
          <a:extLst>
            <a:ext uri="{FF2B5EF4-FFF2-40B4-BE49-F238E27FC236}">
              <a16:creationId xmlns:a16="http://schemas.microsoft.com/office/drawing/2014/main" id="{11A5F7B1-C85E-4BAC-AFBE-145B71AF145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87" name="Text Box 65">
          <a:extLst>
            <a:ext uri="{FF2B5EF4-FFF2-40B4-BE49-F238E27FC236}">
              <a16:creationId xmlns:a16="http://schemas.microsoft.com/office/drawing/2014/main" id="{56682E3E-CD41-42F4-8A1E-9B381346006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88" name="Text Box 91">
          <a:extLst>
            <a:ext uri="{FF2B5EF4-FFF2-40B4-BE49-F238E27FC236}">
              <a16:creationId xmlns:a16="http://schemas.microsoft.com/office/drawing/2014/main" id="{625AAE91-4D1A-4A54-9D16-1994519BBDF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89" name="Text Box 65">
          <a:extLst>
            <a:ext uri="{FF2B5EF4-FFF2-40B4-BE49-F238E27FC236}">
              <a16:creationId xmlns:a16="http://schemas.microsoft.com/office/drawing/2014/main" id="{8225A0A3-0EB5-42F9-86E0-C3426706157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490" name="Text Box 91">
          <a:extLst>
            <a:ext uri="{FF2B5EF4-FFF2-40B4-BE49-F238E27FC236}">
              <a16:creationId xmlns:a16="http://schemas.microsoft.com/office/drawing/2014/main" id="{DE077ADA-611C-46E1-BC9D-A72B7D47C53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491" name="Text Box 46">
          <a:extLst>
            <a:ext uri="{FF2B5EF4-FFF2-40B4-BE49-F238E27FC236}">
              <a16:creationId xmlns:a16="http://schemas.microsoft.com/office/drawing/2014/main" id="{EDB2AF4D-A317-4C30-901C-B6B5423DE3E5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492" name="Text Box 43">
          <a:extLst>
            <a:ext uri="{FF2B5EF4-FFF2-40B4-BE49-F238E27FC236}">
              <a16:creationId xmlns:a16="http://schemas.microsoft.com/office/drawing/2014/main" id="{62A08B08-B458-4B75-BD1B-F2B86F83F3FD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93" name="Text Box 68">
          <a:extLst>
            <a:ext uri="{FF2B5EF4-FFF2-40B4-BE49-F238E27FC236}">
              <a16:creationId xmlns:a16="http://schemas.microsoft.com/office/drawing/2014/main" id="{F6ADBCA1-A443-4037-B58B-6CCB6393CD2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94" name="Text Box 69">
          <a:extLst>
            <a:ext uri="{FF2B5EF4-FFF2-40B4-BE49-F238E27FC236}">
              <a16:creationId xmlns:a16="http://schemas.microsoft.com/office/drawing/2014/main" id="{5E4D9EE2-0677-432E-86AE-7159DA1EFCF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95" name="Text Box 70">
          <a:extLst>
            <a:ext uri="{FF2B5EF4-FFF2-40B4-BE49-F238E27FC236}">
              <a16:creationId xmlns:a16="http://schemas.microsoft.com/office/drawing/2014/main" id="{430363B1-C85D-4A10-A9C0-D5702CF8FF4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96" name="Text Box 71">
          <a:extLst>
            <a:ext uri="{FF2B5EF4-FFF2-40B4-BE49-F238E27FC236}">
              <a16:creationId xmlns:a16="http://schemas.microsoft.com/office/drawing/2014/main" id="{95023D68-046B-4EBB-AD2D-F7C63F9D15B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97" name="Text Box 72">
          <a:extLst>
            <a:ext uri="{FF2B5EF4-FFF2-40B4-BE49-F238E27FC236}">
              <a16:creationId xmlns:a16="http://schemas.microsoft.com/office/drawing/2014/main" id="{5CBB19ED-7C51-43A6-BED7-BABDF5BB06A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498" name="Text Box 73">
          <a:extLst>
            <a:ext uri="{FF2B5EF4-FFF2-40B4-BE49-F238E27FC236}">
              <a16:creationId xmlns:a16="http://schemas.microsoft.com/office/drawing/2014/main" id="{A16344FF-4F00-44F0-AF6E-6FD8860F940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499" name="Text Box 46">
          <a:extLst>
            <a:ext uri="{FF2B5EF4-FFF2-40B4-BE49-F238E27FC236}">
              <a16:creationId xmlns:a16="http://schemas.microsoft.com/office/drawing/2014/main" id="{FC341DB0-06C2-46C7-B3FF-BE18F04F6C1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00" name="Text Box 43">
          <a:extLst>
            <a:ext uri="{FF2B5EF4-FFF2-40B4-BE49-F238E27FC236}">
              <a16:creationId xmlns:a16="http://schemas.microsoft.com/office/drawing/2014/main" id="{EE453953-5ABF-4506-BE13-0326F3C7FF4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01" name="Text Box 46">
          <a:extLst>
            <a:ext uri="{FF2B5EF4-FFF2-40B4-BE49-F238E27FC236}">
              <a16:creationId xmlns:a16="http://schemas.microsoft.com/office/drawing/2014/main" id="{BECF4A42-2369-4060-A069-DA88E3C4CCB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02" name="Text Box 43">
          <a:extLst>
            <a:ext uri="{FF2B5EF4-FFF2-40B4-BE49-F238E27FC236}">
              <a16:creationId xmlns:a16="http://schemas.microsoft.com/office/drawing/2014/main" id="{CED893A3-7909-4773-BA42-67AC1FCDFD8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03" name="Text Box 68">
          <a:extLst>
            <a:ext uri="{FF2B5EF4-FFF2-40B4-BE49-F238E27FC236}">
              <a16:creationId xmlns:a16="http://schemas.microsoft.com/office/drawing/2014/main" id="{0B0665E9-4513-458E-A2F6-AB038F519E1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04" name="Text Box 69">
          <a:extLst>
            <a:ext uri="{FF2B5EF4-FFF2-40B4-BE49-F238E27FC236}">
              <a16:creationId xmlns:a16="http://schemas.microsoft.com/office/drawing/2014/main" id="{26F7F6DC-11F0-44E6-B345-DB13483F809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05" name="Text Box 70">
          <a:extLst>
            <a:ext uri="{FF2B5EF4-FFF2-40B4-BE49-F238E27FC236}">
              <a16:creationId xmlns:a16="http://schemas.microsoft.com/office/drawing/2014/main" id="{71B892F8-1A8B-4115-93BA-6372FC9CCD0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06" name="Text Box 71">
          <a:extLst>
            <a:ext uri="{FF2B5EF4-FFF2-40B4-BE49-F238E27FC236}">
              <a16:creationId xmlns:a16="http://schemas.microsoft.com/office/drawing/2014/main" id="{3FEA2AD3-4C51-440D-A171-F24867A2544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07" name="Text Box 72">
          <a:extLst>
            <a:ext uri="{FF2B5EF4-FFF2-40B4-BE49-F238E27FC236}">
              <a16:creationId xmlns:a16="http://schemas.microsoft.com/office/drawing/2014/main" id="{2572EE25-935C-496F-A55D-55E799F8600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08" name="Text Box 73">
          <a:extLst>
            <a:ext uri="{FF2B5EF4-FFF2-40B4-BE49-F238E27FC236}">
              <a16:creationId xmlns:a16="http://schemas.microsoft.com/office/drawing/2014/main" id="{86F46B95-2377-431E-B9F0-FB66744AAA2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09" name="Text Box 46">
          <a:extLst>
            <a:ext uri="{FF2B5EF4-FFF2-40B4-BE49-F238E27FC236}">
              <a16:creationId xmlns:a16="http://schemas.microsoft.com/office/drawing/2014/main" id="{A63FCEF5-7294-4A4F-B342-03A902D4F64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10" name="Text Box 43">
          <a:extLst>
            <a:ext uri="{FF2B5EF4-FFF2-40B4-BE49-F238E27FC236}">
              <a16:creationId xmlns:a16="http://schemas.microsoft.com/office/drawing/2014/main" id="{58A94384-11C6-4188-AD60-81285E24ACD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11" name="Text Box 46">
          <a:extLst>
            <a:ext uri="{FF2B5EF4-FFF2-40B4-BE49-F238E27FC236}">
              <a16:creationId xmlns:a16="http://schemas.microsoft.com/office/drawing/2014/main" id="{2DD6EF64-95C7-478F-992D-559D08CD8B1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12" name="Text Box 68">
          <a:extLst>
            <a:ext uri="{FF2B5EF4-FFF2-40B4-BE49-F238E27FC236}">
              <a16:creationId xmlns:a16="http://schemas.microsoft.com/office/drawing/2014/main" id="{8BDF5903-D55A-48E2-8524-326C9357712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13" name="Text Box 69">
          <a:extLst>
            <a:ext uri="{FF2B5EF4-FFF2-40B4-BE49-F238E27FC236}">
              <a16:creationId xmlns:a16="http://schemas.microsoft.com/office/drawing/2014/main" id="{CD2FFB2A-23D0-406E-920F-CB1398B7C28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14" name="Text Box 70">
          <a:extLst>
            <a:ext uri="{FF2B5EF4-FFF2-40B4-BE49-F238E27FC236}">
              <a16:creationId xmlns:a16="http://schemas.microsoft.com/office/drawing/2014/main" id="{67471E16-E126-44DE-8BB4-B27A1D6F290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15" name="Text Box 71">
          <a:extLst>
            <a:ext uri="{FF2B5EF4-FFF2-40B4-BE49-F238E27FC236}">
              <a16:creationId xmlns:a16="http://schemas.microsoft.com/office/drawing/2014/main" id="{34D0F62A-5436-496F-A4BB-12CDB0D4789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16" name="Text Box 72">
          <a:extLst>
            <a:ext uri="{FF2B5EF4-FFF2-40B4-BE49-F238E27FC236}">
              <a16:creationId xmlns:a16="http://schemas.microsoft.com/office/drawing/2014/main" id="{BFB521EA-1247-4A26-82E4-14BA77F098A6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17" name="Text Box 73">
          <a:extLst>
            <a:ext uri="{FF2B5EF4-FFF2-40B4-BE49-F238E27FC236}">
              <a16:creationId xmlns:a16="http://schemas.microsoft.com/office/drawing/2014/main" id="{24C4BF7C-89F1-4513-9E24-AC6FCDE3A09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18" name="Text Box 46">
          <a:extLst>
            <a:ext uri="{FF2B5EF4-FFF2-40B4-BE49-F238E27FC236}">
              <a16:creationId xmlns:a16="http://schemas.microsoft.com/office/drawing/2014/main" id="{4F006F71-219E-4122-A7D2-98BE9AEDE8E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19" name="Text Box 43">
          <a:extLst>
            <a:ext uri="{FF2B5EF4-FFF2-40B4-BE49-F238E27FC236}">
              <a16:creationId xmlns:a16="http://schemas.microsoft.com/office/drawing/2014/main" id="{D39CB045-5BF4-4D9C-94ED-E13F0E4C878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3013E96-59E5-451A-8F51-EE28907013F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F9604FD8-046C-4BB9-934A-6B2C3AB461D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522" name="Text Box 10">
          <a:extLst>
            <a:ext uri="{FF2B5EF4-FFF2-40B4-BE49-F238E27FC236}">
              <a16:creationId xmlns:a16="http://schemas.microsoft.com/office/drawing/2014/main" id="{CB2488C8-3AB5-4208-ACD5-82E930E1CF70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523" name="Text Box 11">
          <a:extLst>
            <a:ext uri="{FF2B5EF4-FFF2-40B4-BE49-F238E27FC236}">
              <a16:creationId xmlns:a16="http://schemas.microsoft.com/office/drawing/2014/main" id="{75F8735D-B3FE-42BC-94A6-DB03069DE9CC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24" name="Text Box 65">
          <a:extLst>
            <a:ext uri="{FF2B5EF4-FFF2-40B4-BE49-F238E27FC236}">
              <a16:creationId xmlns:a16="http://schemas.microsoft.com/office/drawing/2014/main" id="{83090273-207C-4CC6-8A08-0333540A566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25" name="Text Box 91">
          <a:extLst>
            <a:ext uri="{FF2B5EF4-FFF2-40B4-BE49-F238E27FC236}">
              <a16:creationId xmlns:a16="http://schemas.microsoft.com/office/drawing/2014/main" id="{59D681A1-1185-4F2A-9D1C-4B2B06E1A43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26" name="Text Box 65">
          <a:extLst>
            <a:ext uri="{FF2B5EF4-FFF2-40B4-BE49-F238E27FC236}">
              <a16:creationId xmlns:a16="http://schemas.microsoft.com/office/drawing/2014/main" id="{2037C078-1188-47F8-A93D-06C54BFB280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27" name="Text Box 91">
          <a:extLst>
            <a:ext uri="{FF2B5EF4-FFF2-40B4-BE49-F238E27FC236}">
              <a16:creationId xmlns:a16="http://schemas.microsoft.com/office/drawing/2014/main" id="{C37EE908-F8EE-4592-92E9-88EEA2BF1B2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53CF8223-1DDD-4D38-B406-7EF89FC21191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D20A457F-C0AA-4632-B922-772CAD12088F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30" name="Text Box 68">
          <a:extLst>
            <a:ext uri="{FF2B5EF4-FFF2-40B4-BE49-F238E27FC236}">
              <a16:creationId xmlns:a16="http://schemas.microsoft.com/office/drawing/2014/main" id="{D7BB02C0-9394-40C5-A535-0960F1E37BA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31" name="Text Box 69">
          <a:extLst>
            <a:ext uri="{FF2B5EF4-FFF2-40B4-BE49-F238E27FC236}">
              <a16:creationId xmlns:a16="http://schemas.microsoft.com/office/drawing/2014/main" id="{8DA522F0-3C39-4044-8D03-4EA2D232494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32" name="Text Box 70">
          <a:extLst>
            <a:ext uri="{FF2B5EF4-FFF2-40B4-BE49-F238E27FC236}">
              <a16:creationId xmlns:a16="http://schemas.microsoft.com/office/drawing/2014/main" id="{086C73FA-1C82-4263-B6C9-8FCE8D64E46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33" name="Text Box 71">
          <a:extLst>
            <a:ext uri="{FF2B5EF4-FFF2-40B4-BE49-F238E27FC236}">
              <a16:creationId xmlns:a16="http://schemas.microsoft.com/office/drawing/2014/main" id="{A0B0563B-5F36-4754-A9B1-B1FEF09EBCB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34" name="Text Box 72">
          <a:extLst>
            <a:ext uri="{FF2B5EF4-FFF2-40B4-BE49-F238E27FC236}">
              <a16:creationId xmlns:a16="http://schemas.microsoft.com/office/drawing/2014/main" id="{4F758551-19DE-404D-A5FF-5C4CC88A9B1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35" name="Text Box 73">
          <a:extLst>
            <a:ext uri="{FF2B5EF4-FFF2-40B4-BE49-F238E27FC236}">
              <a16:creationId xmlns:a16="http://schemas.microsoft.com/office/drawing/2014/main" id="{D75B0617-F80D-4165-8A05-60BCE53A7BC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7605E0A7-AA68-4D0E-A20F-00222E65CBC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37" name="Text Box 43">
          <a:extLst>
            <a:ext uri="{FF2B5EF4-FFF2-40B4-BE49-F238E27FC236}">
              <a16:creationId xmlns:a16="http://schemas.microsoft.com/office/drawing/2014/main" id="{D0F91E52-F902-471C-B04F-F2FC796F0B9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4450F6B0-3BE2-4EEA-B7E8-65B383BC9FA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42F18059-BA78-45F1-97C8-5B823B4843E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40" name="Text Box 68">
          <a:extLst>
            <a:ext uri="{FF2B5EF4-FFF2-40B4-BE49-F238E27FC236}">
              <a16:creationId xmlns:a16="http://schemas.microsoft.com/office/drawing/2014/main" id="{120DA066-4815-42B0-AF62-18154372F2B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41" name="Text Box 69">
          <a:extLst>
            <a:ext uri="{FF2B5EF4-FFF2-40B4-BE49-F238E27FC236}">
              <a16:creationId xmlns:a16="http://schemas.microsoft.com/office/drawing/2014/main" id="{8AA872DC-F8F4-4C21-BFE0-1C04A7BE4A2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42" name="Text Box 70">
          <a:extLst>
            <a:ext uri="{FF2B5EF4-FFF2-40B4-BE49-F238E27FC236}">
              <a16:creationId xmlns:a16="http://schemas.microsoft.com/office/drawing/2014/main" id="{E6A2272C-F7D2-4E6C-B3F3-EA921206FDA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43" name="Text Box 71">
          <a:extLst>
            <a:ext uri="{FF2B5EF4-FFF2-40B4-BE49-F238E27FC236}">
              <a16:creationId xmlns:a16="http://schemas.microsoft.com/office/drawing/2014/main" id="{B5FB7D9E-4650-4294-B59F-92BFC4B0854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44" name="Text Box 72">
          <a:extLst>
            <a:ext uri="{FF2B5EF4-FFF2-40B4-BE49-F238E27FC236}">
              <a16:creationId xmlns:a16="http://schemas.microsoft.com/office/drawing/2014/main" id="{1D9EE6C9-77C2-4044-8055-B16FB3B0C06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45" name="Text Box 73">
          <a:extLst>
            <a:ext uri="{FF2B5EF4-FFF2-40B4-BE49-F238E27FC236}">
              <a16:creationId xmlns:a16="http://schemas.microsoft.com/office/drawing/2014/main" id="{8DA7FEFF-0A8A-4D28-A1A7-65CBCB4861F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46" name="Text Box 46">
          <a:extLst>
            <a:ext uri="{FF2B5EF4-FFF2-40B4-BE49-F238E27FC236}">
              <a16:creationId xmlns:a16="http://schemas.microsoft.com/office/drawing/2014/main" id="{75E14271-C6C7-4806-BD9B-FA607B2F63FE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47" name="Text Box 43">
          <a:extLst>
            <a:ext uri="{FF2B5EF4-FFF2-40B4-BE49-F238E27FC236}">
              <a16:creationId xmlns:a16="http://schemas.microsoft.com/office/drawing/2014/main" id="{B56A810E-12DD-4046-B2B9-218EFE273AB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7DC884D6-D127-4B56-B3E6-CFD83F85441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599D1B9B-4DCE-4888-BD87-035D7E587EA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50" name="Text Box 68">
          <a:extLst>
            <a:ext uri="{FF2B5EF4-FFF2-40B4-BE49-F238E27FC236}">
              <a16:creationId xmlns:a16="http://schemas.microsoft.com/office/drawing/2014/main" id="{3CAEC39F-E270-4388-95A8-EC9A1FC61AC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51" name="Text Box 69">
          <a:extLst>
            <a:ext uri="{FF2B5EF4-FFF2-40B4-BE49-F238E27FC236}">
              <a16:creationId xmlns:a16="http://schemas.microsoft.com/office/drawing/2014/main" id="{ADC477F3-15C2-413F-8A13-F834FD40DBA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52" name="Text Box 70">
          <a:extLst>
            <a:ext uri="{FF2B5EF4-FFF2-40B4-BE49-F238E27FC236}">
              <a16:creationId xmlns:a16="http://schemas.microsoft.com/office/drawing/2014/main" id="{89DEA4AF-2C80-4FCA-B76E-0F808CEFE31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53" name="Text Box 71">
          <a:extLst>
            <a:ext uri="{FF2B5EF4-FFF2-40B4-BE49-F238E27FC236}">
              <a16:creationId xmlns:a16="http://schemas.microsoft.com/office/drawing/2014/main" id="{B4C9DABE-ED91-491A-BEA2-7CD453F8C8A6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54" name="Text Box 72">
          <a:extLst>
            <a:ext uri="{FF2B5EF4-FFF2-40B4-BE49-F238E27FC236}">
              <a16:creationId xmlns:a16="http://schemas.microsoft.com/office/drawing/2014/main" id="{E3BC5EC4-A957-4A05-A885-1BD28C5B042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55" name="Text Box 73">
          <a:extLst>
            <a:ext uri="{FF2B5EF4-FFF2-40B4-BE49-F238E27FC236}">
              <a16:creationId xmlns:a16="http://schemas.microsoft.com/office/drawing/2014/main" id="{43EBF8BF-7544-453E-B9A9-5D83C1268DF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56" name="Text Box 46">
          <a:extLst>
            <a:ext uri="{FF2B5EF4-FFF2-40B4-BE49-F238E27FC236}">
              <a16:creationId xmlns:a16="http://schemas.microsoft.com/office/drawing/2014/main" id="{82992C29-9A3C-4726-AAE1-78B6E0B0A79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57" name="Text Box 43">
          <a:extLst>
            <a:ext uri="{FF2B5EF4-FFF2-40B4-BE49-F238E27FC236}">
              <a16:creationId xmlns:a16="http://schemas.microsoft.com/office/drawing/2014/main" id="{3FF82DCA-AE49-452D-B648-0827AE2ABA2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3E5D4D60-A9EB-4C10-BF8F-64FB25CAB4D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389F71F4-939D-46F7-BCAE-4BA1450BB68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1560" name="Text Box 10">
          <a:extLst>
            <a:ext uri="{FF2B5EF4-FFF2-40B4-BE49-F238E27FC236}">
              <a16:creationId xmlns:a16="http://schemas.microsoft.com/office/drawing/2014/main" id="{0B89925E-C39F-458D-9585-33A853C61BD6}"/>
            </a:ext>
          </a:extLst>
        </xdr:cNvPr>
        <xdr:cNvSpPr txBox="1">
          <a:spLocks noChangeArrowheads="1"/>
        </xdr:cNvSpPr>
      </xdr:nvSpPr>
      <xdr:spPr bwMode="auto">
        <a:xfrm>
          <a:off x="1057275" y="8286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61" name="Text Box 65">
          <a:extLst>
            <a:ext uri="{FF2B5EF4-FFF2-40B4-BE49-F238E27FC236}">
              <a16:creationId xmlns:a16="http://schemas.microsoft.com/office/drawing/2014/main" id="{D06CCE1E-10B2-4D2E-87DD-821FE8B6789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62" name="Text Box 91">
          <a:extLst>
            <a:ext uri="{FF2B5EF4-FFF2-40B4-BE49-F238E27FC236}">
              <a16:creationId xmlns:a16="http://schemas.microsoft.com/office/drawing/2014/main" id="{7C7922A6-E43D-421F-8B36-F023A30F5DA6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63" name="Text Box 65">
          <a:extLst>
            <a:ext uri="{FF2B5EF4-FFF2-40B4-BE49-F238E27FC236}">
              <a16:creationId xmlns:a16="http://schemas.microsoft.com/office/drawing/2014/main" id="{E866EFA2-FEFC-4B1B-B1F9-F2CFB610E36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564" name="Text Box 46">
          <a:extLst>
            <a:ext uri="{FF2B5EF4-FFF2-40B4-BE49-F238E27FC236}">
              <a16:creationId xmlns:a16="http://schemas.microsoft.com/office/drawing/2014/main" id="{9AB73D36-C03B-4DF4-820F-12A52E00D7B4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565" name="Text Box 43">
          <a:extLst>
            <a:ext uri="{FF2B5EF4-FFF2-40B4-BE49-F238E27FC236}">
              <a16:creationId xmlns:a16="http://schemas.microsoft.com/office/drawing/2014/main" id="{19C67FAC-7679-4A2D-9958-FC656F941D46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66" name="Text Box 68">
          <a:extLst>
            <a:ext uri="{FF2B5EF4-FFF2-40B4-BE49-F238E27FC236}">
              <a16:creationId xmlns:a16="http://schemas.microsoft.com/office/drawing/2014/main" id="{D5695B47-310C-426E-83AC-453F2439A50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67" name="Text Box 69">
          <a:extLst>
            <a:ext uri="{FF2B5EF4-FFF2-40B4-BE49-F238E27FC236}">
              <a16:creationId xmlns:a16="http://schemas.microsoft.com/office/drawing/2014/main" id="{4252D495-C339-40DE-9F4F-08E85C42801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68" name="Text Box 70">
          <a:extLst>
            <a:ext uri="{FF2B5EF4-FFF2-40B4-BE49-F238E27FC236}">
              <a16:creationId xmlns:a16="http://schemas.microsoft.com/office/drawing/2014/main" id="{419D9198-B775-4366-A5FA-8CE27C9021E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69" name="Text Box 71">
          <a:extLst>
            <a:ext uri="{FF2B5EF4-FFF2-40B4-BE49-F238E27FC236}">
              <a16:creationId xmlns:a16="http://schemas.microsoft.com/office/drawing/2014/main" id="{F215DD81-918D-4C71-9D90-EF4CB0ED1C3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70" name="Text Box 72">
          <a:extLst>
            <a:ext uri="{FF2B5EF4-FFF2-40B4-BE49-F238E27FC236}">
              <a16:creationId xmlns:a16="http://schemas.microsoft.com/office/drawing/2014/main" id="{7162CBF5-C5F7-4F13-9DF0-B0D7FD3BD4C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71" name="Text Box 73">
          <a:extLst>
            <a:ext uri="{FF2B5EF4-FFF2-40B4-BE49-F238E27FC236}">
              <a16:creationId xmlns:a16="http://schemas.microsoft.com/office/drawing/2014/main" id="{0C652FF9-EF4D-4D31-B42A-D68DAA67D0F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72" name="Text Box 46">
          <a:extLst>
            <a:ext uri="{FF2B5EF4-FFF2-40B4-BE49-F238E27FC236}">
              <a16:creationId xmlns:a16="http://schemas.microsoft.com/office/drawing/2014/main" id="{DB8E6B7E-7969-4D40-B916-0171DB34B26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73" name="Text Box 43">
          <a:extLst>
            <a:ext uri="{FF2B5EF4-FFF2-40B4-BE49-F238E27FC236}">
              <a16:creationId xmlns:a16="http://schemas.microsoft.com/office/drawing/2014/main" id="{BF435095-EB8D-403F-9D17-04ABC0D6BF1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74" name="Text Box 46">
          <a:extLst>
            <a:ext uri="{FF2B5EF4-FFF2-40B4-BE49-F238E27FC236}">
              <a16:creationId xmlns:a16="http://schemas.microsoft.com/office/drawing/2014/main" id="{55931628-EF53-4BE4-AA04-5AB557E286C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75" name="Text Box 43">
          <a:extLst>
            <a:ext uri="{FF2B5EF4-FFF2-40B4-BE49-F238E27FC236}">
              <a16:creationId xmlns:a16="http://schemas.microsoft.com/office/drawing/2014/main" id="{BF751853-AABD-4044-A982-3932A029E52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76" name="Text Box 68">
          <a:extLst>
            <a:ext uri="{FF2B5EF4-FFF2-40B4-BE49-F238E27FC236}">
              <a16:creationId xmlns:a16="http://schemas.microsoft.com/office/drawing/2014/main" id="{BCFF7277-2E23-4254-9257-95FB70502B1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77" name="Text Box 69">
          <a:extLst>
            <a:ext uri="{FF2B5EF4-FFF2-40B4-BE49-F238E27FC236}">
              <a16:creationId xmlns:a16="http://schemas.microsoft.com/office/drawing/2014/main" id="{FCCDBA3C-AE47-48E3-A8CC-EF6AB8F98B2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78" name="Text Box 70">
          <a:extLst>
            <a:ext uri="{FF2B5EF4-FFF2-40B4-BE49-F238E27FC236}">
              <a16:creationId xmlns:a16="http://schemas.microsoft.com/office/drawing/2014/main" id="{46B4DE6A-E984-4A13-90DB-7973DCF3407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79" name="Text Box 71">
          <a:extLst>
            <a:ext uri="{FF2B5EF4-FFF2-40B4-BE49-F238E27FC236}">
              <a16:creationId xmlns:a16="http://schemas.microsoft.com/office/drawing/2014/main" id="{15F6D5BB-46D4-4AD6-88B4-D83244A87FC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80" name="Text Box 72">
          <a:extLst>
            <a:ext uri="{FF2B5EF4-FFF2-40B4-BE49-F238E27FC236}">
              <a16:creationId xmlns:a16="http://schemas.microsoft.com/office/drawing/2014/main" id="{7D7C1954-5DE6-4A9C-9D99-9493BF2D938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581" name="Text Box 73">
          <a:extLst>
            <a:ext uri="{FF2B5EF4-FFF2-40B4-BE49-F238E27FC236}">
              <a16:creationId xmlns:a16="http://schemas.microsoft.com/office/drawing/2014/main" id="{3F3A8DED-2BA3-4ED6-8885-2ADD2CCE807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82" name="Text Box 46">
          <a:extLst>
            <a:ext uri="{FF2B5EF4-FFF2-40B4-BE49-F238E27FC236}">
              <a16:creationId xmlns:a16="http://schemas.microsoft.com/office/drawing/2014/main" id="{DA318360-5E9B-4F8B-8B7B-BA46B81FE10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83" name="Text Box 43">
          <a:extLst>
            <a:ext uri="{FF2B5EF4-FFF2-40B4-BE49-F238E27FC236}">
              <a16:creationId xmlns:a16="http://schemas.microsoft.com/office/drawing/2014/main" id="{691603ED-5036-4575-B9F6-52039C26B80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84" name="Text Box 46">
          <a:extLst>
            <a:ext uri="{FF2B5EF4-FFF2-40B4-BE49-F238E27FC236}">
              <a16:creationId xmlns:a16="http://schemas.microsoft.com/office/drawing/2014/main" id="{AA83DD3A-0431-482E-857D-9E2E390DDEB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85" name="Text Box 43">
          <a:extLst>
            <a:ext uri="{FF2B5EF4-FFF2-40B4-BE49-F238E27FC236}">
              <a16:creationId xmlns:a16="http://schemas.microsoft.com/office/drawing/2014/main" id="{EA92CFF8-B30E-4A4E-B14F-3CBF7803B01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86" name="Text Box 68">
          <a:extLst>
            <a:ext uri="{FF2B5EF4-FFF2-40B4-BE49-F238E27FC236}">
              <a16:creationId xmlns:a16="http://schemas.microsoft.com/office/drawing/2014/main" id="{E88566F0-A2D2-4FFD-814B-77086F18F54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87" name="Text Box 69">
          <a:extLst>
            <a:ext uri="{FF2B5EF4-FFF2-40B4-BE49-F238E27FC236}">
              <a16:creationId xmlns:a16="http://schemas.microsoft.com/office/drawing/2014/main" id="{0BF95CAD-78EF-45CE-A03E-085A1604D36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88" name="Text Box 70">
          <a:extLst>
            <a:ext uri="{FF2B5EF4-FFF2-40B4-BE49-F238E27FC236}">
              <a16:creationId xmlns:a16="http://schemas.microsoft.com/office/drawing/2014/main" id="{14169411-D467-444D-BD75-51551D35496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89" name="Text Box 71">
          <a:extLst>
            <a:ext uri="{FF2B5EF4-FFF2-40B4-BE49-F238E27FC236}">
              <a16:creationId xmlns:a16="http://schemas.microsoft.com/office/drawing/2014/main" id="{1AA2295D-BE13-4D20-9BB8-5DFF38F56C0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90" name="Text Box 72">
          <a:extLst>
            <a:ext uri="{FF2B5EF4-FFF2-40B4-BE49-F238E27FC236}">
              <a16:creationId xmlns:a16="http://schemas.microsoft.com/office/drawing/2014/main" id="{4B670780-BE6C-41C8-90DE-9351C1E2036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1591" name="Text Box 73">
          <a:extLst>
            <a:ext uri="{FF2B5EF4-FFF2-40B4-BE49-F238E27FC236}">
              <a16:creationId xmlns:a16="http://schemas.microsoft.com/office/drawing/2014/main" id="{C6BC3576-E442-4E40-B51F-E00B9E2F33C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92" name="Text Box 46">
          <a:extLst>
            <a:ext uri="{FF2B5EF4-FFF2-40B4-BE49-F238E27FC236}">
              <a16:creationId xmlns:a16="http://schemas.microsoft.com/office/drawing/2014/main" id="{3E81D8CA-F289-4C6B-89A8-E131C76E480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93" name="Text Box 43">
          <a:extLst>
            <a:ext uri="{FF2B5EF4-FFF2-40B4-BE49-F238E27FC236}">
              <a16:creationId xmlns:a16="http://schemas.microsoft.com/office/drawing/2014/main" id="{0C60BEDE-9777-4D7B-93A7-73425FFF02E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94" name="Text Box 46">
          <a:extLst>
            <a:ext uri="{FF2B5EF4-FFF2-40B4-BE49-F238E27FC236}">
              <a16:creationId xmlns:a16="http://schemas.microsoft.com/office/drawing/2014/main" id="{C95A40D3-6907-4DD3-9FA4-231DBD194B8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595" name="Text Box 43">
          <a:extLst>
            <a:ext uri="{FF2B5EF4-FFF2-40B4-BE49-F238E27FC236}">
              <a16:creationId xmlns:a16="http://schemas.microsoft.com/office/drawing/2014/main" id="{9C4D8569-1483-4016-8141-50B7720D0CB9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28575</xdr:colOff>
      <xdr:row>19</xdr:row>
      <xdr:rowOff>228600</xdr:rowOff>
    </xdr:from>
    <xdr:ext cx="0" cy="171450"/>
    <xdr:sp macro="" textlink="">
      <xdr:nvSpPr>
        <xdr:cNvPr id="1596" name="Text Box 10">
          <a:extLst>
            <a:ext uri="{FF2B5EF4-FFF2-40B4-BE49-F238E27FC236}">
              <a16:creationId xmlns:a16="http://schemas.microsoft.com/office/drawing/2014/main" id="{037047B5-2224-4A69-AFF4-C007522D4FF1}"/>
            </a:ext>
          </a:extLst>
        </xdr:cNvPr>
        <xdr:cNvSpPr txBox="1">
          <a:spLocks noChangeArrowheads="1"/>
        </xdr:cNvSpPr>
      </xdr:nvSpPr>
      <xdr:spPr bwMode="auto">
        <a:xfrm>
          <a:off x="17040225" y="6638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97" name="Text Box 65">
          <a:extLst>
            <a:ext uri="{FF2B5EF4-FFF2-40B4-BE49-F238E27FC236}">
              <a16:creationId xmlns:a16="http://schemas.microsoft.com/office/drawing/2014/main" id="{3DFAE9B8-0F46-4FDC-9743-DC2217C1594C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98" name="Text Box 91">
          <a:extLst>
            <a:ext uri="{FF2B5EF4-FFF2-40B4-BE49-F238E27FC236}">
              <a16:creationId xmlns:a16="http://schemas.microsoft.com/office/drawing/2014/main" id="{939336AB-67B9-44C1-8017-3EF35438495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599" name="Text Box 65">
          <a:extLst>
            <a:ext uri="{FF2B5EF4-FFF2-40B4-BE49-F238E27FC236}">
              <a16:creationId xmlns:a16="http://schemas.microsoft.com/office/drawing/2014/main" id="{6F11DE77-1499-4B2D-A47C-F476D3359EE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600" name="Text Box 46">
          <a:extLst>
            <a:ext uri="{FF2B5EF4-FFF2-40B4-BE49-F238E27FC236}">
              <a16:creationId xmlns:a16="http://schemas.microsoft.com/office/drawing/2014/main" id="{F0F65E14-B8C1-4D6E-9895-29CEF36E3092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13F385BC-C706-44B9-9773-75745FCB6508}"/>
            </a:ext>
          </a:extLst>
        </xdr:cNvPr>
        <xdr:cNvSpPr txBox="1">
          <a:spLocks noChangeArrowheads="1"/>
        </xdr:cNvSpPr>
      </xdr:nvSpPr>
      <xdr:spPr bwMode="auto">
        <a:xfrm>
          <a:off x="4676775" y="828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02" name="Text Box 68">
          <a:extLst>
            <a:ext uri="{FF2B5EF4-FFF2-40B4-BE49-F238E27FC236}">
              <a16:creationId xmlns:a16="http://schemas.microsoft.com/office/drawing/2014/main" id="{40D5E9E5-C95F-4114-9322-73779235078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03" name="Text Box 69">
          <a:extLst>
            <a:ext uri="{FF2B5EF4-FFF2-40B4-BE49-F238E27FC236}">
              <a16:creationId xmlns:a16="http://schemas.microsoft.com/office/drawing/2014/main" id="{A227726E-F257-4A9D-AF9C-015CD8EBC67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04" name="Text Box 70">
          <a:extLst>
            <a:ext uri="{FF2B5EF4-FFF2-40B4-BE49-F238E27FC236}">
              <a16:creationId xmlns:a16="http://schemas.microsoft.com/office/drawing/2014/main" id="{9B03A824-80CE-4534-847C-BAC2DE615316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05" name="Text Box 71">
          <a:extLst>
            <a:ext uri="{FF2B5EF4-FFF2-40B4-BE49-F238E27FC236}">
              <a16:creationId xmlns:a16="http://schemas.microsoft.com/office/drawing/2014/main" id="{9ACF2846-62D7-4CD6-8FE8-EB0A5E09940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06" name="Text Box 72">
          <a:extLst>
            <a:ext uri="{FF2B5EF4-FFF2-40B4-BE49-F238E27FC236}">
              <a16:creationId xmlns:a16="http://schemas.microsoft.com/office/drawing/2014/main" id="{F9786AB4-4BFA-472E-9656-52CC6525BDE6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07" name="Text Box 73">
          <a:extLst>
            <a:ext uri="{FF2B5EF4-FFF2-40B4-BE49-F238E27FC236}">
              <a16:creationId xmlns:a16="http://schemas.microsoft.com/office/drawing/2014/main" id="{A9878231-0DE9-46F6-AB49-085021D45EF5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608" name="Text Box 46">
          <a:extLst>
            <a:ext uri="{FF2B5EF4-FFF2-40B4-BE49-F238E27FC236}">
              <a16:creationId xmlns:a16="http://schemas.microsoft.com/office/drawing/2014/main" id="{6F0D1291-1B90-4A4F-A185-2D6D25B3E6A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609" name="Text Box 43">
          <a:extLst>
            <a:ext uri="{FF2B5EF4-FFF2-40B4-BE49-F238E27FC236}">
              <a16:creationId xmlns:a16="http://schemas.microsoft.com/office/drawing/2014/main" id="{5D87A1B5-0D13-45D8-8624-8C9989595F72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610" name="Text Box 46">
          <a:extLst>
            <a:ext uri="{FF2B5EF4-FFF2-40B4-BE49-F238E27FC236}">
              <a16:creationId xmlns:a16="http://schemas.microsoft.com/office/drawing/2014/main" id="{E37162C7-39C9-4520-9ABF-867BB051073D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611" name="Text Box 43">
          <a:extLst>
            <a:ext uri="{FF2B5EF4-FFF2-40B4-BE49-F238E27FC236}">
              <a16:creationId xmlns:a16="http://schemas.microsoft.com/office/drawing/2014/main" id="{79DAA52C-5544-4C32-959D-F6C3101ABCF8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12" name="Text Box 68">
          <a:extLst>
            <a:ext uri="{FF2B5EF4-FFF2-40B4-BE49-F238E27FC236}">
              <a16:creationId xmlns:a16="http://schemas.microsoft.com/office/drawing/2014/main" id="{D32C99A7-3FC6-4CB7-9052-A7ED08D7AF7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13" name="Text Box 69">
          <a:extLst>
            <a:ext uri="{FF2B5EF4-FFF2-40B4-BE49-F238E27FC236}">
              <a16:creationId xmlns:a16="http://schemas.microsoft.com/office/drawing/2014/main" id="{2A238206-025D-42C3-A3FD-17AAF3373864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14" name="Text Box 70">
          <a:extLst>
            <a:ext uri="{FF2B5EF4-FFF2-40B4-BE49-F238E27FC236}">
              <a16:creationId xmlns:a16="http://schemas.microsoft.com/office/drawing/2014/main" id="{AC1379E7-CF2F-4188-BA7A-8264BEAC6ABA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15" name="Text Box 71">
          <a:extLst>
            <a:ext uri="{FF2B5EF4-FFF2-40B4-BE49-F238E27FC236}">
              <a16:creationId xmlns:a16="http://schemas.microsoft.com/office/drawing/2014/main" id="{E48931C0-16F5-434F-A2DF-4FEF0FCCFA2F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16" name="Text Box 72">
          <a:extLst>
            <a:ext uri="{FF2B5EF4-FFF2-40B4-BE49-F238E27FC236}">
              <a16:creationId xmlns:a16="http://schemas.microsoft.com/office/drawing/2014/main" id="{AED44124-809E-45BE-AB3E-D6D8A3C172F0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1617" name="Text Box 73">
          <a:extLst>
            <a:ext uri="{FF2B5EF4-FFF2-40B4-BE49-F238E27FC236}">
              <a16:creationId xmlns:a16="http://schemas.microsoft.com/office/drawing/2014/main" id="{1A57B4F2-F1DE-4506-89FA-CF27C7C30D2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618" name="Text Box 46">
          <a:extLst>
            <a:ext uri="{FF2B5EF4-FFF2-40B4-BE49-F238E27FC236}">
              <a16:creationId xmlns:a16="http://schemas.microsoft.com/office/drawing/2014/main" id="{8AE8B3DD-DCC9-40FD-B4F3-355EC0E31EB7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619" name="Text Box 43">
          <a:extLst>
            <a:ext uri="{FF2B5EF4-FFF2-40B4-BE49-F238E27FC236}">
              <a16:creationId xmlns:a16="http://schemas.microsoft.com/office/drawing/2014/main" id="{1795160F-900E-47B2-AF06-D938485FE77B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620" name="Text Box 46">
          <a:extLst>
            <a:ext uri="{FF2B5EF4-FFF2-40B4-BE49-F238E27FC236}">
              <a16:creationId xmlns:a16="http://schemas.microsoft.com/office/drawing/2014/main" id="{38CBA4BB-14AF-46EE-9F2A-CC4F65CA8971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1621" name="Text Box 43">
          <a:extLst>
            <a:ext uri="{FF2B5EF4-FFF2-40B4-BE49-F238E27FC236}">
              <a16:creationId xmlns:a16="http://schemas.microsoft.com/office/drawing/2014/main" id="{277237AE-378C-42E8-BB1E-7296470C7093}"/>
            </a:ext>
          </a:extLst>
        </xdr:cNvPr>
        <xdr:cNvSpPr txBox="1">
          <a:spLocks noChangeArrowheads="1"/>
        </xdr:cNvSpPr>
      </xdr:nvSpPr>
      <xdr:spPr bwMode="auto">
        <a:xfrm>
          <a:off x="3933825" y="82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180</xdr:row>
      <xdr:rowOff>0</xdr:rowOff>
    </xdr:from>
    <xdr:to>
      <xdr:col>1</xdr:col>
      <xdr:colOff>790575</xdr:colOff>
      <xdr:row>180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180</xdr:row>
      <xdr:rowOff>0</xdr:rowOff>
    </xdr:from>
    <xdr:to>
      <xdr:col>1</xdr:col>
      <xdr:colOff>790575</xdr:colOff>
      <xdr:row>180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180</xdr:row>
      <xdr:rowOff>0</xdr:rowOff>
    </xdr:from>
    <xdr:to>
      <xdr:col>1</xdr:col>
      <xdr:colOff>790575</xdr:colOff>
      <xdr:row>180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180</xdr:row>
      <xdr:rowOff>0</xdr:rowOff>
    </xdr:from>
    <xdr:to>
      <xdr:col>1</xdr:col>
      <xdr:colOff>790575</xdr:colOff>
      <xdr:row>180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180</xdr:row>
      <xdr:rowOff>0</xdr:rowOff>
    </xdr:from>
    <xdr:to>
      <xdr:col>1</xdr:col>
      <xdr:colOff>790575</xdr:colOff>
      <xdr:row>180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180</xdr:row>
      <xdr:rowOff>0</xdr:rowOff>
    </xdr:from>
    <xdr:to>
      <xdr:col>1</xdr:col>
      <xdr:colOff>790575</xdr:colOff>
      <xdr:row>180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180</xdr:row>
      <xdr:rowOff>0</xdr:rowOff>
    </xdr:from>
    <xdr:to>
      <xdr:col>1</xdr:col>
      <xdr:colOff>790575</xdr:colOff>
      <xdr:row>180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180</xdr:row>
      <xdr:rowOff>0</xdr:rowOff>
    </xdr:from>
    <xdr:to>
      <xdr:col>1</xdr:col>
      <xdr:colOff>790575</xdr:colOff>
      <xdr:row>180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58" name="Text Box 68">
          <a:extLst>
            <a:ext uri="{FF2B5EF4-FFF2-40B4-BE49-F238E27FC236}">
              <a16:creationId xmlns:a16="http://schemas.microsoft.com/office/drawing/2014/main" id="{3D8CDBE6-DAF3-47CF-B29B-E0ABD959E2D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59" name="Text Box 69">
          <a:extLst>
            <a:ext uri="{FF2B5EF4-FFF2-40B4-BE49-F238E27FC236}">
              <a16:creationId xmlns:a16="http://schemas.microsoft.com/office/drawing/2014/main" id="{9E3AED95-CF26-49A4-931A-CB62E850775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60" name="Text Box 70">
          <a:extLst>
            <a:ext uri="{FF2B5EF4-FFF2-40B4-BE49-F238E27FC236}">
              <a16:creationId xmlns:a16="http://schemas.microsoft.com/office/drawing/2014/main" id="{8400AC26-A31E-4FBC-9D45-82AF1FDC60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61" name="Text Box 71">
          <a:extLst>
            <a:ext uri="{FF2B5EF4-FFF2-40B4-BE49-F238E27FC236}">
              <a16:creationId xmlns:a16="http://schemas.microsoft.com/office/drawing/2014/main" id="{2DB7B130-ED1A-443B-8C3A-B6D5BBEDE16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62" name="Text Box 72">
          <a:extLst>
            <a:ext uri="{FF2B5EF4-FFF2-40B4-BE49-F238E27FC236}">
              <a16:creationId xmlns:a16="http://schemas.microsoft.com/office/drawing/2014/main" id="{57604B74-54D9-4EBB-B35F-44D0AD9A432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63" name="Text Box 73">
          <a:extLst>
            <a:ext uri="{FF2B5EF4-FFF2-40B4-BE49-F238E27FC236}">
              <a16:creationId xmlns:a16="http://schemas.microsoft.com/office/drawing/2014/main" id="{F9077A90-9FC6-44A0-AC22-8056BDFD22B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64" name="Text Box 46">
          <a:extLst>
            <a:ext uri="{FF2B5EF4-FFF2-40B4-BE49-F238E27FC236}">
              <a16:creationId xmlns:a16="http://schemas.microsoft.com/office/drawing/2014/main" id="{4E78AA12-8060-4680-95B8-F246CDA68E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65" name="Text Box 43">
          <a:extLst>
            <a:ext uri="{FF2B5EF4-FFF2-40B4-BE49-F238E27FC236}">
              <a16:creationId xmlns:a16="http://schemas.microsoft.com/office/drawing/2014/main" id="{1695D002-AF38-489E-9F1A-9506896E5C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66" name="Text Box 46">
          <a:extLst>
            <a:ext uri="{FF2B5EF4-FFF2-40B4-BE49-F238E27FC236}">
              <a16:creationId xmlns:a16="http://schemas.microsoft.com/office/drawing/2014/main" id="{963B7CBD-36EB-4F13-88EA-D1427003B53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67" name="Text Box 43">
          <a:extLst>
            <a:ext uri="{FF2B5EF4-FFF2-40B4-BE49-F238E27FC236}">
              <a16:creationId xmlns:a16="http://schemas.microsoft.com/office/drawing/2014/main" id="{21E555FE-6B6E-4424-8DC6-46D46E041D6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168" name="Text Box 10">
          <a:extLst>
            <a:ext uri="{FF2B5EF4-FFF2-40B4-BE49-F238E27FC236}">
              <a16:creationId xmlns:a16="http://schemas.microsoft.com/office/drawing/2014/main" id="{0B5DE057-4008-44D9-B705-B3764050DABA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169" name="Text Box 11">
          <a:extLst>
            <a:ext uri="{FF2B5EF4-FFF2-40B4-BE49-F238E27FC236}">
              <a16:creationId xmlns:a16="http://schemas.microsoft.com/office/drawing/2014/main" id="{C1AD13A0-98FA-4049-B93E-E84770D4FEB6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0" name="Text Box 65">
          <a:extLst>
            <a:ext uri="{FF2B5EF4-FFF2-40B4-BE49-F238E27FC236}">
              <a16:creationId xmlns:a16="http://schemas.microsoft.com/office/drawing/2014/main" id="{66E24A82-000A-4091-A6E2-75F5ACAFE80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1" name="Text Box 91">
          <a:extLst>
            <a:ext uri="{FF2B5EF4-FFF2-40B4-BE49-F238E27FC236}">
              <a16:creationId xmlns:a16="http://schemas.microsoft.com/office/drawing/2014/main" id="{BD69D995-DC52-4AD0-ADF8-0B61A36F9B3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2" name="Text Box 65">
          <a:extLst>
            <a:ext uri="{FF2B5EF4-FFF2-40B4-BE49-F238E27FC236}">
              <a16:creationId xmlns:a16="http://schemas.microsoft.com/office/drawing/2014/main" id="{CBC53FC3-400C-4140-BB82-D8F9071F2AE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3" name="Text Box 91">
          <a:extLst>
            <a:ext uri="{FF2B5EF4-FFF2-40B4-BE49-F238E27FC236}">
              <a16:creationId xmlns:a16="http://schemas.microsoft.com/office/drawing/2014/main" id="{9362703D-394C-4942-86A4-27A3721177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74" name="Text Box 46">
          <a:extLst>
            <a:ext uri="{FF2B5EF4-FFF2-40B4-BE49-F238E27FC236}">
              <a16:creationId xmlns:a16="http://schemas.microsoft.com/office/drawing/2014/main" id="{5DE54BB3-E24E-4AB5-ACB6-91824932C48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75" name="Text Box 43">
          <a:extLst>
            <a:ext uri="{FF2B5EF4-FFF2-40B4-BE49-F238E27FC236}">
              <a16:creationId xmlns:a16="http://schemas.microsoft.com/office/drawing/2014/main" id="{73F2DFA9-576C-4289-9A02-E219D568233A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76" name="Text Box 68">
          <a:extLst>
            <a:ext uri="{FF2B5EF4-FFF2-40B4-BE49-F238E27FC236}">
              <a16:creationId xmlns:a16="http://schemas.microsoft.com/office/drawing/2014/main" id="{43EE7E90-2862-4287-A6E6-2C34D5C0A16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77" name="Text Box 69">
          <a:extLst>
            <a:ext uri="{FF2B5EF4-FFF2-40B4-BE49-F238E27FC236}">
              <a16:creationId xmlns:a16="http://schemas.microsoft.com/office/drawing/2014/main" id="{927138C0-4859-4414-AC36-92B5D20EB62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78" name="Text Box 70">
          <a:extLst>
            <a:ext uri="{FF2B5EF4-FFF2-40B4-BE49-F238E27FC236}">
              <a16:creationId xmlns:a16="http://schemas.microsoft.com/office/drawing/2014/main" id="{7A1D728E-E369-4E6D-AF25-5B0E2822B1C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79" name="Text Box 71">
          <a:extLst>
            <a:ext uri="{FF2B5EF4-FFF2-40B4-BE49-F238E27FC236}">
              <a16:creationId xmlns:a16="http://schemas.microsoft.com/office/drawing/2014/main" id="{F86D06C3-309B-4BA8-B773-A483BCD125A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0" name="Text Box 72">
          <a:extLst>
            <a:ext uri="{FF2B5EF4-FFF2-40B4-BE49-F238E27FC236}">
              <a16:creationId xmlns:a16="http://schemas.microsoft.com/office/drawing/2014/main" id="{D1750413-1EE7-4B46-99CA-650DBB2D814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1" name="Text Box 73">
          <a:extLst>
            <a:ext uri="{FF2B5EF4-FFF2-40B4-BE49-F238E27FC236}">
              <a16:creationId xmlns:a16="http://schemas.microsoft.com/office/drawing/2014/main" id="{4AC033D3-980C-45D2-B0A8-1A54B5EAE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A7CFBDD9-3243-4DBE-971D-218C83605D1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83" name="Text Box 43">
          <a:extLst>
            <a:ext uri="{FF2B5EF4-FFF2-40B4-BE49-F238E27FC236}">
              <a16:creationId xmlns:a16="http://schemas.microsoft.com/office/drawing/2014/main" id="{682BC320-70D5-45B9-9748-E77774AABBC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84" name="Text Box 46">
          <a:extLst>
            <a:ext uri="{FF2B5EF4-FFF2-40B4-BE49-F238E27FC236}">
              <a16:creationId xmlns:a16="http://schemas.microsoft.com/office/drawing/2014/main" id="{001A6DC8-3FF2-4CAC-BC25-BF7471C0545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130A23B1-9CFA-49C8-B8BC-CFEBB94FA6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6" name="Text Box 68">
          <a:extLst>
            <a:ext uri="{FF2B5EF4-FFF2-40B4-BE49-F238E27FC236}">
              <a16:creationId xmlns:a16="http://schemas.microsoft.com/office/drawing/2014/main" id="{5BC915A4-3E19-4B46-B803-EE734E029E1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7" name="Text Box 69">
          <a:extLst>
            <a:ext uri="{FF2B5EF4-FFF2-40B4-BE49-F238E27FC236}">
              <a16:creationId xmlns:a16="http://schemas.microsoft.com/office/drawing/2014/main" id="{D9F225E0-963B-48BB-996B-DC6232E0707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8" name="Text Box 70">
          <a:extLst>
            <a:ext uri="{FF2B5EF4-FFF2-40B4-BE49-F238E27FC236}">
              <a16:creationId xmlns:a16="http://schemas.microsoft.com/office/drawing/2014/main" id="{D8505B5A-2E94-464D-99B8-EBC0C10543E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9" name="Text Box 71">
          <a:extLst>
            <a:ext uri="{FF2B5EF4-FFF2-40B4-BE49-F238E27FC236}">
              <a16:creationId xmlns:a16="http://schemas.microsoft.com/office/drawing/2014/main" id="{6D4A7F21-71C7-427E-96CA-A351A0C733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90" name="Text Box 72">
          <a:extLst>
            <a:ext uri="{FF2B5EF4-FFF2-40B4-BE49-F238E27FC236}">
              <a16:creationId xmlns:a16="http://schemas.microsoft.com/office/drawing/2014/main" id="{9AEBCA5F-56AF-4A89-B8D7-AA44E839BD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91" name="Text Box 73">
          <a:extLst>
            <a:ext uri="{FF2B5EF4-FFF2-40B4-BE49-F238E27FC236}">
              <a16:creationId xmlns:a16="http://schemas.microsoft.com/office/drawing/2014/main" id="{6A6E5E9D-5509-4F12-8273-BFC172292C9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92" name="Text Box 46">
          <a:extLst>
            <a:ext uri="{FF2B5EF4-FFF2-40B4-BE49-F238E27FC236}">
              <a16:creationId xmlns:a16="http://schemas.microsoft.com/office/drawing/2014/main" id="{C1550617-6040-4BDD-A810-236B9B7F98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93" name="Text Box 43">
          <a:extLst>
            <a:ext uri="{FF2B5EF4-FFF2-40B4-BE49-F238E27FC236}">
              <a16:creationId xmlns:a16="http://schemas.microsoft.com/office/drawing/2014/main" id="{4B023058-D2CC-41F6-9C12-B376AC9D7B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94" name="Text Box 46">
          <a:extLst>
            <a:ext uri="{FF2B5EF4-FFF2-40B4-BE49-F238E27FC236}">
              <a16:creationId xmlns:a16="http://schemas.microsoft.com/office/drawing/2014/main" id="{9C429058-5690-4803-9AAE-6EBE74F37C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95" name="Text Box 43">
          <a:extLst>
            <a:ext uri="{FF2B5EF4-FFF2-40B4-BE49-F238E27FC236}">
              <a16:creationId xmlns:a16="http://schemas.microsoft.com/office/drawing/2014/main" id="{C9AC02CF-EE1D-46F6-978B-3FEF3CB0C65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96" name="Text Box 68">
          <a:extLst>
            <a:ext uri="{FF2B5EF4-FFF2-40B4-BE49-F238E27FC236}">
              <a16:creationId xmlns:a16="http://schemas.microsoft.com/office/drawing/2014/main" id="{5D1C520A-DE02-486D-85D7-31F33D48FA2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97" name="Text Box 69">
          <a:extLst>
            <a:ext uri="{FF2B5EF4-FFF2-40B4-BE49-F238E27FC236}">
              <a16:creationId xmlns:a16="http://schemas.microsoft.com/office/drawing/2014/main" id="{7E9872EB-6BC2-4D9A-A0EF-A0F5078AD9D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98" name="Text Box 70">
          <a:extLst>
            <a:ext uri="{FF2B5EF4-FFF2-40B4-BE49-F238E27FC236}">
              <a16:creationId xmlns:a16="http://schemas.microsoft.com/office/drawing/2014/main" id="{D61D388D-3F30-46AB-A342-94A55DAAFD2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99" name="Text Box 71">
          <a:extLst>
            <a:ext uri="{FF2B5EF4-FFF2-40B4-BE49-F238E27FC236}">
              <a16:creationId xmlns:a16="http://schemas.microsoft.com/office/drawing/2014/main" id="{825D7F8B-ED14-40CE-8C16-0120B6DCAEF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00" name="Text Box 72">
          <a:extLst>
            <a:ext uri="{FF2B5EF4-FFF2-40B4-BE49-F238E27FC236}">
              <a16:creationId xmlns:a16="http://schemas.microsoft.com/office/drawing/2014/main" id="{34440223-F348-41C3-B515-B06714F686B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01" name="Text Box 73">
          <a:extLst>
            <a:ext uri="{FF2B5EF4-FFF2-40B4-BE49-F238E27FC236}">
              <a16:creationId xmlns:a16="http://schemas.microsoft.com/office/drawing/2014/main" id="{75A40B1A-0787-4044-9E16-C55AA40215C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02" name="Text Box 46">
          <a:extLst>
            <a:ext uri="{FF2B5EF4-FFF2-40B4-BE49-F238E27FC236}">
              <a16:creationId xmlns:a16="http://schemas.microsoft.com/office/drawing/2014/main" id="{0D9493DB-649A-462E-B90B-D5C72FFE88F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86779C5F-20A2-46FF-9C1A-4176D0C70CE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04" name="Text Box 46">
          <a:extLst>
            <a:ext uri="{FF2B5EF4-FFF2-40B4-BE49-F238E27FC236}">
              <a16:creationId xmlns:a16="http://schemas.microsoft.com/office/drawing/2014/main" id="{EC4198BC-673C-4D13-A6E1-5DB5F8CF9B6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05" name="Text Box 43">
          <a:extLst>
            <a:ext uri="{FF2B5EF4-FFF2-40B4-BE49-F238E27FC236}">
              <a16:creationId xmlns:a16="http://schemas.microsoft.com/office/drawing/2014/main" id="{66A8010A-6E49-4880-91BD-4A3408381E9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BF6AA121-5C34-4F11-9D6C-95F4F8FA43B3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5596EA61-EA67-4E89-85C1-87E1337B87C8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08" name="Text Box 65">
          <a:extLst>
            <a:ext uri="{FF2B5EF4-FFF2-40B4-BE49-F238E27FC236}">
              <a16:creationId xmlns:a16="http://schemas.microsoft.com/office/drawing/2014/main" id="{59825284-34B6-4FCF-8244-FE200384C39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09" name="Text Box 91">
          <a:extLst>
            <a:ext uri="{FF2B5EF4-FFF2-40B4-BE49-F238E27FC236}">
              <a16:creationId xmlns:a16="http://schemas.microsoft.com/office/drawing/2014/main" id="{11F4FFBD-F00A-43FB-9C46-6D1B17C3DE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10" name="Text Box 65">
          <a:extLst>
            <a:ext uri="{FF2B5EF4-FFF2-40B4-BE49-F238E27FC236}">
              <a16:creationId xmlns:a16="http://schemas.microsoft.com/office/drawing/2014/main" id="{35A31629-EF53-46B0-861C-572D1794E9D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11" name="Text Box 91">
          <a:extLst>
            <a:ext uri="{FF2B5EF4-FFF2-40B4-BE49-F238E27FC236}">
              <a16:creationId xmlns:a16="http://schemas.microsoft.com/office/drawing/2014/main" id="{6DBC0014-4A0B-452F-B8F9-8EE357509FA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12" name="Text Box 46">
          <a:extLst>
            <a:ext uri="{FF2B5EF4-FFF2-40B4-BE49-F238E27FC236}">
              <a16:creationId xmlns:a16="http://schemas.microsoft.com/office/drawing/2014/main" id="{9D9D9185-FD61-4869-A509-7979717C53E0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B6AD5E47-A468-483F-8BAC-12D0428670EE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4" name="Text Box 68">
          <a:extLst>
            <a:ext uri="{FF2B5EF4-FFF2-40B4-BE49-F238E27FC236}">
              <a16:creationId xmlns:a16="http://schemas.microsoft.com/office/drawing/2014/main" id="{5B8A68C4-BCBC-4E9C-B55D-86705FC55CA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5" name="Text Box 69">
          <a:extLst>
            <a:ext uri="{FF2B5EF4-FFF2-40B4-BE49-F238E27FC236}">
              <a16:creationId xmlns:a16="http://schemas.microsoft.com/office/drawing/2014/main" id="{ABE08162-B44D-4772-98B2-F164CDA954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6" name="Text Box 70">
          <a:extLst>
            <a:ext uri="{FF2B5EF4-FFF2-40B4-BE49-F238E27FC236}">
              <a16:creationId xmlns:a16="http://schemas.microsoft.com/office/drawing/2014/main" id="{29AB5A47-C21D-449F-9352-10361BD9510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7" name="Text Box 71">
          <a:extLst>
            <a:ext uri="{FF2B5EF4-FFF2-40B4-BE49-F238E27FC236}">
              <a16:creationId xmlns:a16="http://schemas.microsoft.com/office/drawing/2014/main" id="{EF5809C1-4E5D-46CD-9DC9-53ECA5C5A7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8" name="Text Box 72">
          <a:extLst>
            <a:ext uri="{FF2B5EF4-FFF2-40B4-BE49-F238E27FC236}">
              <a16:creationId xmlns:a16="http://schemas.microsoft.com/office/drawing/2014/main" id="{18BEAD88-D941-484C-8496-663E946600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9" name="Text Box 73">
          <a:extLst>
            <a:ext uri="{FF2B5EF4-FFF2-40B4-BE49-F238E27FC236}">
              <a16:creationId xmlns:a16="http://schemas.microsoft.com/office/drawing/2014/main" id="{B6534C0D-ECB2-407A-BC28-CB9656E492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20" name="Text Box 46">
          <a:extLst>
            <a:ext uri="{FF2B5EF4-FFF2-40B4-BE49-F238E27FC236}">
              <a16:creationId xmlns:a16="http://schemas.microsoft.com/office/drawing/2014/main" id="{4EB387AF-B1A1-47C7-A402-D9303D7F0B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AB490CBD-8F8A-4509-9DC8-518679C77C3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22" name="Text Box 46">
          <a:extLst>
            <a:ext uri="{FF2B5EF4-FFF2-40B4-BE49-F238E27FC236}">
              <a16:creationId xmlns:a16="http://schemas.microsoft.com/office/drawing/2014/main" id="{91E5809B-FC4A-4630-901D-8D49A0BAE7F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23" name="Text Box 43">
          <a:extLst>
            <a:ext uri="{FF2B5EF4-FFF2-40B4-BE49-F238E27FC236}">
              <a16:creationId xmlns:a16="http://schemas.microsoft.com/office/drawing/2014/main" id="{9509238E-B698-4E21-A141-6913A2BF8E8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239E08DF-2FF7-431C-BD1A-445AC1AF546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FB23B2C5-A16C-4622-84AF-766075DA31F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B129EC19-B4FE-42C5-A75E-97A3013DE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1645B7FE-63C7-4D03-8C61-B0B4D40089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A1E47834-1D2F-4B12-88C8-AEE6CEB5A59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C81686DD-E830-463A-AFE4-A88EA226338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511F72F0-6792-45CC-AF97-2AF44AC0257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5ABA0E4F-5F56-4AC3-BFF3-8DF6C8F30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0666C7DF-5F07-4F64-95D8-B1AE72D190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282DFCD2-6CAC-4C77-9B45-06F4AB9D1E1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4" name="Text Box 68">
          <a:extLst>
            <a:ext uri="{FF2B5EF4-FFF2-40B4-BE49-F238E27FC236}">
              <a16:creationId xmlns:a16="http://schemas.microsoft.com/office/drawing/2014/main" id="{69EA5E72-9138-4C10-BA6C-CCE544389C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5" name="Text Box 69">
          <a:extLst>
            <a:ext uri="{FF2B5EF4-FFF2-40B4-BE49-F238E27FC236}">
              <a16:creationId xmlns:a16="http://schemas.microsoft.com/office/drawing/2014/main" id="{EBDA749C-9789-45BE-80BD-5E7774FC93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6" name="Text Box 70">
          <a:extLst>
            <a:ext uri="{FF2B5EF4-FFF2-40B4-BE49-F238E27FC236}">
              <a16:creationId xmlns:a16="http://schemas.microsoft.com/office/drawing/2014/main" id="{CCCAFEB4-C513-4BD0-BF70-D2E5336875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7" name="Text Box 71">
          <a:extLst>
            <a:ext uri="{FF2B5EF4-FFF2-40B4-BE49-F238E27FC236}">
              <a16:creationId xmlns:a16="http://schemas.microsoft.com/office/drawing/2014/main" id="{646D1CC7-2846-4EB9-993E-510E6DC83CD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8" name="Text Box 72">
          <a:extLst>
            <a:ext uri="{FF2B5EF4-FFF2-40B4-BE49-F238E27FC236}">
              <a16:creationId xmlns:a16="http://schemas.microsoft.com/office/drawing/2014/main" id="{D4F1C29B-A635-4E18-AF8E-81B829A0F7F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9" name="Text Box 73">
          <a:extLst>
            <a:ext uri="{FF2B5EF4-FFF2-40B4-BE49-F238E27FC236}">
              <a16:creationId xmlns:a16="http://schemas.microsoft.com/office/drawing/2014/main" id="{58C70A45-117A-4018-B30E-C07A5832EAB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40" name="Text Box 46">
          <a:extLst>
            <a:ext uri="{FF2B5EF4-FFF2-40B4-BE49-F238E27FC236}">
              <a16:creationId xmlns:a16="http://schemas.microsoft.com/office/drawing/2014/main" id="{4684F30E-D346-4C23-8864-28B1C2A3962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5383563E-C360-4F33-A987-92DED4B535B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A0FE28A2-8E6E-42A1-BE3B-0CC16FB202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43" name="Text Box 43">
          <a:extLst>
            <a:ext uri="{FF2B5EF4-FFF2-40B4-BE49-F238E27FC236}">
              <a16:creationId xmlns:a16="http://schemas.microsoft.com/office/drawing/2014/main" id="{872FD705-E97E-411C-96DB-316D6B326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8FCD0E66-6756-47FE-BCD0-FF7C9AC71B71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FEFEDC49-CC64-49C8-BED0-220D32B62A1F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0EB42745-102E-4C75-AD1E-2AAFDB465C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47" name="Text Box 91">
          <a:extLst>
            <a:ext uri="{FF2B5EF4-FFF2-40B4-BE49-F238E27FC236}">
              <a16:creationId xmlns:a16="http://schemas.microsoft.com/office/drawing/2014/main" id="{CC5DAFA0-55E6-4E5F-917D-97FA2C47C75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48" name="Text Box 65">
          <a:extLst>
            <a:ext uri="{FF2B5EF4-FFF2-40B4-BE49-F238E27FC236}">
              <a16:creationId xmlns:a16="http://schemas.microsoft.com/office/drawing/2014/main" id="{0AAF5CFA-0AF9-44AB-8753-502B86CDF2A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49" name="Text Box 91">
          <a:extLst>
            <a:ext uri="{FF2B5EF4-FFF2-40B4-BE49-F238E27FC236}">
              <a16:creationId xmlns:a16="http://schemas.microsoft.com/office/drawing/2014/main" id="{8875BC81-C676-4028-806C-E7DF04646E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B2CC8170-555C-48ED-8210-870EB955A987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51" name="Text Box 43">
          <a:extLst>
            <a:ext uri="{FF2B5EF4-FFF2-40B4-BE49-F238E27FC236}">
              <a16:creationId xmlns:a16="http://schemas.microsoft.com/office/drawing/2014/main" id="{FF1174F3-63D4-4A9D-96DB-200D9CAE774F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2" name="Text Box 68">
          <a:extLst>
            <a:ext uri="{FF2B5EF4-FFF2-40B4-BE49-F238E27FC236}">
              <a16:creationId xmlns:a16="http://schemas.microsoft.com/office/drawing/2014/main" id="{E80DF644-917E-4F79-AB6C-F52BB3B23BA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3" name="Text Box 69">
          <a:extLst>
            <a:ext uri="{FF2B5EF4-FFF2-40B4-BE49-F238E27FC236}">
              <a16:creationId xmlns:a16="http://schemas.microsoft.com/office/drawing/2014/main" id="{3E414C67-287A-4593-BDDD-DDB99EE77D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4" name="Text Box 70">
          <a:extLst>
            <a:ext uri="{FF2B5EF4-FFF2-40B4-BE49-F238E27FC236}">
              <a16:creationId xmlns:a16="http://schemas.microsoft.com/office/drawing/2014/main" id="{99CCCB34-4AE9-4E90-9AF9-E02DE38817D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5" name="Text Box 71">
          <a:extLst>
            <a:ext uri="{FF2B5EF4-FFF2-40B4-BE49-F238E27FC236}">
              <a16:creationId xmlns:a16="http://schemas.microsoft.com/office/drawing/2014/main" id="{2AA27D9E-D6F9-48B5-AD39-AD306E9D3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6" name="Text Box 72">
          <a:extLst>
            <a:ext uri="{FF2B5EF4-FFF2-40B4-BE49-F238E27FC236}">
              <a16:creationId xmlns:a16="http://schemas.microsoft.com/office/drawing/2014/main" id="{198949D9-04C5-4590-9468-BCB21F8A633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7" name="Text Box 73">
          <a:extLst>
            <a:ext uri="{FF2B5EF4-FFF2-40B4-BE49-F238E27FC236}">
              <a16:creationId xmlns:a16="http://schemas.microsoft.com/office/drawing/2014/main" id="{8B282517-5836-4DB9-8474-B63FA8A96D1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8" name="Text Box 46">
          <a:extLst>
            <a:ext uri="{FF2B5EF4-FFF2-40B4-BE49-F238E27FC236}">
              <a16:creationId xmlns:a16="http://schemas.microsoft.com/office/drawing/2014/main" id="{A07F03BB-F29D-480B-A98D-27A046EA4AE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9" name="Text Box 43">
          <a:extLst>
            <a:ext uri="{FF2B5EF4-FFF2-40B4-BE49-F238E27FC236}">
              <a16:creationId xmlns:a16="http://schemas.microsoft.com/office/drawing/2014/main" id="{8088816D-ABC5-45FC-B124-70D1E5C5D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0" name="Text Box 46">
          <a:extLst>
            <a:ext uri="{FF2B5EF4-FFF2-40B4-BE49-F238E27FC236}">
              <a16:creationId xmlns:a16="http://schemas.microsoft.com/office/drawing/2014/main" id="{F40F7AC8-06D5-47BF-8A3B-1259DB923E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1" name="Text Box 43">
          <a:extLst>
            <a:ext uri="{FF2B5EF4-FFF2-40B4-BE49-F238E27FC236}">
              <a16:creationId xmlns:a16="http://schemas.microsoft.com/office/drawing/2014/main" id="{7263872E-5487-452D-9008-6E6067F7860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2" name="Text Box 68">
          <a:extLst>
            <a:ext uri="{FF2B5EF4-FFF2-40B4-BE49-F238E27FC236}">
              <a16:creationId xmlns:a16="http://schemas.microsoft.com/office/drawing/2014/main" id="{9B393C94-9C91-4EA8-ABA3-49A6BEB323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3" name="Text Box 69">
          <a:extLst>
            <a:ext uri="{FF2B5EF4-FFF2-40B4-BE49-F238E27FC236}">
              <a16:creationId xmlns:a16="http://schemas.microsoft.com/office/drawing/2014/main" id="{CFC821A5-7B3D-4364-A6DB-1E912006D72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4" name="Text Box 70">
          <a:extLst>
            <a:ext uri="{FF2B5EF4-FFF2-40B4-BE49-F238E27FC236}">
              <a16:creationId xmlns:a16="http://schemas.microsoft.com/office/drawing/2014/main" id="{DAEB3380-963C-49ED-99A7-C12C06DD6C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5" name="Text Box 71">
          <a:extLst>
            <a:ext uri="{FF2B5EF4-FFF2-40B4-BE49-F238E27FC236}">
              <a16:creationId xmlns:a16="http://schemas.microsoft.com/office/drawing/2014/main" id="{700FAFCF-0CEC-4DC6-AAD6-D3B02C1375B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6" name="Text Box 72">
          <a:extLst>
            <a:ext uri="{FF2B5EF4-FFF2-40B4-BE49-F238E27FC236}">
              <a16:creationId xmlns:a16="http://schemas.microsoft.com/office/drawing/2014/main" id="{AE50E1EB-2E55-4B9F-99FC-E83FC977D48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7" name="Text Box 73">
          <a:extLst>
            <a:ext uri="{FF2B5EF4-FFF2-40B4-BE49-F238E27FC236}">
              <a16:creationId xmlns:a16="http://schemas.microsoft.com/office/drawing/2014/main" id="{519F6C25-A318-4362-92E8-4FCB1CAB336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778CE846-4507-428D-A842-5FC8A49FC08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DEA21BE3-C445-4AA6-9644-6B4995774DD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ECA35415-26AC-4FA6-AEE5-58410D03BD7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1" name="Text Box 43">
          <a:extLst>
            <a:ext uri="{FF2B5EF4-FFF2-40B4-BE49-F238E27FC236}">
              <a16:creationId xmlns:a16="http://schemas.microsoft.com/office/drawing/2014/main" id="{3D4062F6-68F6-4263-8413-3B1406665A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2" name="Text Box 68">
          <a:extLst>
            <a:ext uri="{FF2B5EF4-FFF2-40B4-BE49-F238E27FC236}">
              <a16:creationId xmlns:a16="http://schemas.microsoft.com/office/drawing/2014/main" id="{C3F111D5-2099-46A8-A7C7-69BE979B3A9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3" name="Text Box 69">
          <a:extLst>
            <a:ext uri="{FF2B5EF4-FFF2-40B4-BE49-F238E27FC236}">
              <a16:creationId xmlns:a16="http://schemas.microsoft.com/office/drawing/2014/main" id="{8051623B-26B2-419E-82C8-9FB73153F5E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4" name="Text Box 70">
          <a:extLst>
            <a:ext uri="{FF2B5EF4-FFF2-40B4-BE49-F238E27FC236}">
              <a16:creationId xmlns:a16="http://schemas.microsoft.com/office/drawing/2014/main" id="{4167C494-D854-40DC-979C-A9F3B324FAC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5" name="Text Box 71">
          <a:extLst>
            <a:ext uri="{FF2B5EF4-FFF2-40B4-BE49-F238E27FC236}">
              <a16:creationId xmlns:a16="http://schemas.microsoft.com/office/drawing/2014/main" id="{2EA2B3F1-450F-42F3-A60E-EB4B6F0A9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6" name="Text Box 72">
          <a:extLst>
            <a:ext uri="{FF2B5EF4-FFF2-40B4-BE49-F238E27FC236}">
              <a16:creationId xmlns:a16="http://schemas.microsoft.com/office/drawing/2014/main" id="{F062B4A8-9034-4281-AF72-8C5F5C7C37B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7" name="Text Box 73">
          <a:extLst>
            <a:ext uri="{FF2B5EF4-FFF2-40B4-BE49-F238E27FC236}">
              <a16:creationId xmlns:a16="http://schemas.microsoft.com/office/drawing/2014/main" id="{42697F6F-505C-454A-AA59-7F52BA4E340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8" name="Text Box 46">
          <a:extLst>
            <a:ext uri="{FF2B5EF4-FFF2-40B4-BE49-F238E27FC236}">
              <a16:creationId xmlns:a16="http://schemas.microsoft.com/office/drawing/2014/main" id="{1A586804-AE37-49A2-9122-08AADDAD76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5F3F74-4FF9-4068-8E41-2E741126FD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0" name="Text Box 46">
          <a:extLst>
            <a:ext uri="{FF2B5EF4-FFF2-40B4-BE49-F238E27FC236}">
              <a16:creationId xmlns:a16="http://schemas.microsoft.com/office/drawing/2014/main" id="{DCF4E7D2-393A-4DFC-8E6A-D3D8F16F846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1" name="Text Box 43">
          <a:extLst>
            <a:ext uri="{FF2B5EF4-FFF2-40B4-BE49-F238E27FC236}">
              <a16:creationId xmlns:a16="http://schemas.microsoft.com/office/drawing/2014/main" id="{B5458853-BB27-4E0A-B2A1-E4C85407691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B39A3B93-60CF-4771-91C0-78D03673B3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B11F7D9D-3BA7-4DA1-8B52-FDD30FD4DF3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84" name="Text Box 65">
          <a:extLst>
            <a:ext uri="{FF2B5EF4-FFF2-40B4-BE49-F238E27FC236}">
              <a16:creationId xmlns:a16="http://schemas.microsoft.com/office/drawing/2014/main" id="{964E7571-4001-4089-BF00-DDB4422C1D2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85" name="Text Box 91">
          <a:extLst>
            <a:ext uri="{FF2B5EF4-FFF2-40B4-BE49-F238E27FC236}">
              <a16:creationId xmlns:a16="http://schemas.microsoft.com/office/drawing/2014/main" id="{DB43108E-56C2-48B8-8DEA-281DE7C360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D77A503D-AF50-46E5-92FC-7439BCA3D094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46A617C6-8A5C-43FF-9DA0-C1D99EF34C2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88" name="Text Box 68">
          <a:extLst>
            <a:ext uri="{FF2B5EF4-FFF2-40B4-BE49-F238E27FC236}">
              <a16:creationId xmlns:a16="http://schemas.microsoft.com/office/drawing/2014/main" id="{FCF0D914-D4B1-486D-9358-B162D303FED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89" name="Text Box 69">
          <a:extLst>
            <a:ext uri="{FF2B5EF4-FFF2-40B4-BE49-F238E27FC236}">
              <a16:creationId xmlns:a16="http://schemas.microsoft.com/office/drawing/2014/main" id="{8EE5F87D-3ABD-4909-92BD-9F2C1DEA11E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0" name="Text Box 70">
          <a:extLst>
            <a:ext uri="{FF2B5EF4-FFF2-40B4-BE49-F238E27FC236}">
              <a16:creationId xmlns:a16="http://schemas.microsoft.com/office/drawing/2014/main" id="{6FE14943-0F45-4B3D-9FBE-0EE960E913A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1" name="Text Box 71">
          <a:extLst>
            <a:ext uri="{FF2B5EF4-FFF2-40B4-BE49-F238E27FC236}">
              <a16:creationId xmlns:a16="http://schemas.microsoft.com/office/drawing/2014/main" id="{637CE369-1E76-43EE-8EC9-296BC350C4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2" name="Text Box 72">
          <a:extLst>
            <a:ext uri="{FF2B5EF4-FFF2-40B4-BE49-F238E27FC236}">
              <a16:creationId xmlns:a16="http://schemas.microsoft.com/office/drawing/2014/main" id="{9DAFE8EF-F0AD-4A9C-A332-8C4F98D08D7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3" name="Text Box 73">
          <a:extLst>
            <a:ext uri="{FF2B5EF4-FFF2-40B4-BE49-F238E27FC236}">
              <a16:creationId xmlns:a16="http://schemas.microsoft.com/office/drawing/2014/main" id="{6B0427CD-1917-4BA2-ADB2-5691AB63B5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E968A077-E5EE-4043-B1FA-371BED3BC87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766ADD5D-8854-4B4D-A670-4954788CF67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B782B462-3307-48BC-AA64-96B359D00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7" name="Text Box 43">
          <a:extLst>
            <a:ext uri="{FF2B5EF4-FFF2-40B4-BE49-F238E27FC236}">
              <a16:creationId xmlns:a16="http://schemas.microsoft.com/office/drawing/2014/main" id="{1D34318B-0EEC-49E2-A124-5BDEB8C51DD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91F818BF-8EE8-493B-8504-D45EBDF3F9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C0EA02DF-398B-4CC9-B73D-62EC1774D49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8B96EBAC-5A5B-4901-93A0-EB9EF23E84A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95DC069A-71FA-4D95-8449-60288E5841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83FA4195-DB71-4787-9CDE-159D030676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D88FBD75-673B-42AB-9D6C-4F59942957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3C9F03BC-ED9D-4354-B13F-8962A9B3B45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DE4607C4-F140-4D23-943E-9FE1202A64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12E9A0BC-24B8-4B38-84EF-96A8E0AE3D5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07" name="Text Box 68">
          <a:extLst>
            <a:ext uri="{FF2B5EF4-FFF2-40B4-BE49-F238E27FC236}">
              <a16:creationId xmlns:a16="http://schemas.microsoft.com/office/drawing/2014/main" id="{F1E0C817-018F-4CF8-8C33-A7DF3F0BED70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08" name="Text Box 69">
          <a:extLst>
            <a:ext uri="{FF2B5EF4-FFF2-40B4-BE49-F238E27FC236}">
              <a16:creationId xmlns:a16="http://schemas.microsoft.com/office/drawing/2014/main" id="{BB981110-9F35-4B13-A9FF-3C225D106519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09" name="Text Box 70">
          <a:extLst>
            <a:ext uri="{FF2B5EF4-FFF2-40B4-BE49-F238E27FC236}">
              <a16:creationId xmlns:a16="http://schemas.microsoft.com/office/drawing/2014/main" id="{D6CA8660-0EE4-4776-816A-49D479D965D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10" name="Text Box 71">
          <a:extLst>
            <a:ext uri="{FF2B5EF4-FFF2-40B4-BE49-F238E27FC236}">
              <a16:creationId xmlns:a16="http://schemas.microsoft.com/office/drawing/2014/main" id="{6E4A39B7-B513-46D6-8E24-062D94E6AA50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11" name="Text Box 72">
          <a:extLst>
            <a:ext uri="{FF2B5EF4-FFF2-40B4-BE49-F238E27FC236}">
              <a16:creationId xmlns:a16="http://schemas.microsoft.com/office/drawing/2014/main" id="{A5201458-31C1-4CB9-99EE-06EFDDDD919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12" name="Text Box 73">
          <a:extLst>
            <a:ext uri="{FF2B5EF4-FFF2-40B4-BE49-F238E27FC236}">
              <a16:creationId xmlns:a16="http://schemas.microsoft.com/office/drawing/2014/main" id="{BC4222FE-B281-40F8-8112-234953E8FC3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3" name="Text Box 46">
          <a:extLst>
            <a:ext uri="{FF2B5EF4-FFF2-40B4-BE49-F238E27FC236}">
              <a16:creationId xmlns:a16="http://schemas.microsoft.com/office/drawing/2014/main" id="{8047D972-903D-4DE2-8CB9-01FBFDCD04C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4" name="Text Box 43">
          <a:extLst>
            <a:ext uri="{FF2B5EF4-FFF2-40B4-BE49-F238E27FC236}">
              <a16:creationId xmlns:a16="http://schemas.microsoft.com/office/drawing/2014/main" id="{9512F205-CC6A-4FE3-B3C1-03AC15658A2E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5" name="Text Box 46">
          <a:extLst>
            <a:ext uri="{FF2B5EF4-FFF2-40B4-BE49-F238E27FC236}">
              <a16:creationId xmlns:a16="http://schemas.microsoft.com/office/drawing/2014/main" id="{1F538ADF-B30E-4F66-897B-B72BF30B4DD9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6" name="Text Box 43">
          <a:extLst>
            <a:ext uri="{FF2B5EF4-FFF2-40B4-BE49-F238E27FC236}">
              <a16:creationId xmlns:a16="http://schemas.microsoft.com/office/drawing/2014/main" id="{09D6B1C0-C1A6-4889-9B38-B2582FCC459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E25F7293-6FBE-4B8D-917B-A83F427648BB}"/>
            </a:ext>
          </a:extLst>
        </xdr:cNvPr>
        <xdr:cNvSpPr txBox="1">
          <a:spLocks noChangeArrowheads="1"/>
        </xdr:cNvSpPr>
      </xdr:nvSpPr>
      <xdr:spPr bwMode="auto">
        <a:xfrm>
          <a:off x="1085850" y="37157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E4AD9888-7B24-4700-9EBF-FE1CF82BEDAF}"/>
            </a:ext>
          </a:extLst>
        </xdr:cNvPr>
        <xdr:cNvSpPr txBox="1">
          <a:spLocks noChangeArrowheads="1"/>
        </xdr:cNvSpPr>
      </xdr:nvSpPr>
      <xdr:spPr bwMode="auto">
        <a:xfrm>
          <a:off x="1085850" y="37157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19" name="Text Box 65">
          <a:extLst>
            <a:ext uri="{FF2B5EF4-FFF2-40B4-BE49-F238E27FC236}">
              <a16:creationId xmlns:a16="http://schemas.microsoft.com/office/drawing/2014/main" id="{433C0A0C-AC72-4D19-9D37-1D1D46E869B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20" name="Text Box 91">
          <a:extLst>
            <a:ext uri="{FF2B5EF4-FFF2-40B4-BE49-F238E27FC236}">
              <a16:creationId xmlns:a16="http://schemas.microsoft.com/office/drawing/2014/main" id="{F3B8D6E4-CCF1-48C3-94FF-DA5F99F282A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21" name="Text Box 65">
          <a:extLst>
            <a:ext uri="{FF2B5EF4-FFF2-40B4-BE49-F238E27FC236}">
              <a16:creationId xmlns:a16="http://schemas.microsoft.com/office/drawing/2014/main" id="{47B27D85-7BF0-45FC-9578-EA1D05325D3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22" name="Text Box 91">
          <a:extLst>
            <a:ext uri="{FF2B5EF4-FFF2-40B4-BE49-F238E27FC236}">
              <a16:creationId xmlns:a16="http://schemas.microsoft.com/office/drawing/2014/main" id="{1882A253-3BD2-4142-8B22-A3206D823D63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323" name="Text Box 46">
          <a:extLst>
            <a:ext uri="{FF2B5EF4-FFF2-40B4-BE49-F238E27FC236}">
              <a16:creationId xmlns:a16="http://schemas.microsoft.com/office/drawing/2014/main" id="{3FE1FC02-13F5-43C2-9805-49DC3AEC4A09}"/>
            </a:ext>
          </a:extLst>
        </xdr:cNvPr>
        <xdr:cNvSpPr txBox="1">
          <a:spLocks noChangeArrowheads="1"/>
        </xdr:cNvSpPr>
      </xdr:nvSpPr>
      <xdr:spPr bwMode="auto">
        <a:xfrm>
          <a:off x="380047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324" name="Text Box 43">
          <a:extLst>
            <a:ext uri="{FF2B5EF4-FFF2-40B4-BE49-F238E27FC236}">
              <a16:creationId xmlns:a16="http://schemas.microsoft.com/office/drawing/2014/main" id="{72644A47-BC73-48EC-8EB7-1D6B11793C6D}"/>
            </a:ext>
          </a:extLst>
        </xdr:cNvPr>
        <xdr:cNvSpPr txBox="1">
          <a:spLocks noChangeArrowheads="1"/>
        </xdr:cNvSpPr>
      </xdr:nvSpPr>
      <xdr:spPr bwMode="auto">
        <a:xfrm>
          <a:off x="380047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5" name="Text Box 68">
          <a:extLst>
            <a:ext uri="{FF2B5EF4-FFF2-40B4-BE49-F238E27FC236}">
              <a16:creationId xmlns:a16="http://schemas.microsoft.com/office/drawing/2014/main" id="{05E68A82-00F8-420C-B8D4-D9E06E172645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6" name="Text Box 69">
          <a:extLst>
            <a:ext uri="{FF2B5EF4-FFF2-40B4-BE49-F238E27FC236}">
              <a16:creationId xmlns:a16="http://schemas.microsoft.com/office/drawing/2014/main" id="{4EF74B8A-D18F-41E5-8CF4-06D2DE77B0A8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7" name="Text Box 70">
          <a:extLst>
            <a:ext uri="{FF2B5EF4-FFF2-40B4-BE49-F238E27FC236}">
              <a16:creationId xmlns:a16="http://schemas.microsoft.com/office/drawing/2014/main" id="{333516C5-A5A1-4D21-A609-A4B43A563BF5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8" name="Text Box 71">
          <a:extLst>
            <a:ext uri="{FF2B5EF4-FFF2-40B4-BE49-F238E27FC236}">
              <a16:creationId xmlns:a16="http://schemas.microsoft.com/office/drawing/2014/main" id="{94B2C26E-99D1-46AD-8001-C6FCAFF61104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9" name="Text Box 72">
          <a:extLst>
            <a:ext uri="{FF2B5EF4-FFF2-40B4-BE49-F238E27FC236}">
              <a16:creationId xmlns:a16="http://schemas.microsoft.com/office/drawing/2014/main" id="{DCA9B4C1-3F63-4083-B06C-5C57F7571F87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0" name="Text Box 73">
          <a:extLst>
            <a:ext uri="{FF2B5EF4-FFF2-40B4-BE49-F238E27FC236}">
              <a16:creationId xmlns:a16="http://schemas.microsoft.com/office/drawing/2014/main" id="{FC2AC2FE-4B1A-49E0-8B85-8DF8CB60DBC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1" name="Text Box 46">
          <a:extLst>
            <a:ext uri="{FF2B5EF4-FFF2-40B4-BE49-F238E27FC236}">
              <a16:creationId xmlns:a16="http://schemas.microsoft.com/office/drawing/2014/main" id="{877D6AB8-24AA-4F3C-A50D-49A14D1FC07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146D27C5-B941-4E68-8B69-CDBF2AA914B4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D9B4C4E9-8A59-48C9-85D7-28EE5A31F39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13538E55-8A28-4078-94F2-60D8A40681C7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D0A9C654-22DA-48DB-811C-A82F39C8AEBE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461BD469-5060-4238-83F7-249842620BF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2B3175E0-AC84-4EEB-83AA-C72737E495E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125EA337-B9D7-4044-A407-8AB666AC010D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C1C397FD-C5B4-4CE5-ABD8-DD6417AA336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73D79DF6-2F08-4AA6-823F-1CEB313EE8B8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1" name="Text Box 46">
          <a:extLst>
            <a:ext uri="{FF2B5EF4-FFF2-40B4-BE49-F238E27FC236}">
              <a16:creationId xmlns:a16="http://schemas.microsoft.com/office/drawing/2014/main" id="{26DEAB95-EAC5-4FAA-8F37-A1002689674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4258807A-08F2-435C-BA76-C8465D13424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3" name="Text Box 46">
          <a:extLst>
            <a:ext uri="{FF2B5EF4-FFF2-40B4-BE49-F238E27FC236}">
              <a16:creationId xmlns:a16="http://schemas.microsoft.com/office/drawing/2014/main" id="{6C069D6F-F863-4DFE-8F22-E6C72C1BCDC3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C38BC024-E5F4-4A9C-8E31-36E8A89418B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5" name="Text Box 68">
          <a:extLst>
            <a:ext uri="{FF2B5EF4-FFF2-40B4-BE49-F238E27FC236}">
              <a16:creationId xmlns:a16="http://schemas.microsoft.com/office/drawing/2014/main" id="{B10180DF-91F3-4EEC-8F5F-0903A352D38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6" name="Text Box 69">
          <a:extLst>
            <a:ext uri="{FF2B5EF4-FFF2-40B4-BE49-F238E27FC236}">
              <a16:creationId xmlns:a16="http://schemas.microsoft.com/office/drawing/2014/main" id="{D1FCD188-461C-4360-87E5-FC64CF3495C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7" name="Text Box 70">
          <a:extLst>
            <a:ext uri="{FF2B5EF4-FFF2-40B4-BE49-F238E27FC236}">
              <a16:creationId xmlns:a16="http://schemas.microsoft.com/office/drawing/2014/main" id="{77023ADD-50D0-4ED9-9DB9-907E856CAC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8" name="Text Box 71">
          <a:extLst>
            <a:ext uri="{FF2B5EF4-FFF2-40B4-BE49-F238E27FC236}">
              <a16:creationId xmlns:a16="http://schemas.microsoft.com/office/drawing/2014/main" id="{D83E3554-5A5A-42BE-86B1-814535FB3C0A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9" name="Text Box 72">
          <a:extLst>
            <a:ext uri="{FF2B5EF4-FFF2-40B4-BE49-F238E27FC236}">
              <a16:creationId xmlns:a16="http://schemas.microsoft.com/office/drawing/2014/main" id="{051E1A75-E644-4C56-B9A5-1C111CD2123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50" name="Text Box 73">
          <a:extLst>
            <a:ext uri="{FF2B5EF4-FFF2-40B4-BE49-F238E27FC236}">
              <a16:creationId xmlns:a16="http://schemas.microsoft.com/office/drawing/2014/main" id="{D93EF8E4-950A-464E-AC47-F5684BBF25D5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4DF37E7D-700C-49C3-85B5-54C83CF36A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2" name="Text Box 43">
          <a:extLst>
            <a:ext uri="{FF2B5EF4-FFF2-40B4-BE49-F238E27FC236}">
              <a16:creationId xmlns:a16="http://schemas.microsoft.com/office/drawing/2014/main" id="{DEFE5D07-3033-4350-AE6B-22D2C4B331A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3" name="Text Box 46">
          <a:extLst>
            <a:ext uri="{FF2B5EF4-FFF2-40B4-BE49-F238E27FC236}">
              <a16:creationId xmlns:a16="http://schemas.microsoft.com/office/drawing/2014/main" id="{F1D2C82A-AFA8-4415-B882-E10C2534B83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4" name="Text Box 43">
          <a:extLst>
            <a:ext uri="{FF2B5EF4-FFF2-40B4-BE49-F238E27FC236}">
              <a16:creationId xmlns:a16="http://schemas.microsoft.com/office/drawing/2014/main" id="{3F2DA111-0AD7-4BCF-B895-EEB900719BD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355" name="Text Box 10">
          <a:extLst>
            <a:ext uri="{FF2B5EF4-FFF2-40B4-BE49-F238E27FC236}">
              <a16:creationId xmlns:a16="http://schemas.microsoft.com/office/drawing/2014/main" id="{38A2A9BF-4E86-484A-8338-42873C6A8CD5}"/>
            </a:ext>
          </a:extLst>
        </xdr:cNvPr>
        <xdr:cNvSpPr txBox="1">
          <a:spLocks noChangeArrowheads="1"/>
        </xdr:cNvSpPr>
      </xdr:nvSpPr>
      <xdr:spPr bwMode="auto">
        <a:xfrm>
          <a:off x="1085850" y="3749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0</xdr:colOff>
      <xdr:row>66</xdr:row>
      <xdr:rowOff>171450</xdr:rowOff>
    </xdr:to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F3B4534B-960F-456A-A63D-39C2DD5B4F09}"/>
            </a:ext>
          </a:extLst>
        </xdr:cNvPr>
        <xdr:cNvSpPr txBox="1">
          <a:spLocks noChangeArrowheads="1"/>
        </xdr:cNvSpPr>
      </xdr:nvSpPr>
      <xdr:spPr bwMode="auto">
        <a:xfrm>
          <a:off x="16773525" y="1023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57" name="Text Box 65">
          <a:extLst>
            <a:ext uri="{FF2B5EF4-FFF2-40B4-BE49-F238E27FC236}">
              <a16:creationId xmlns:a16="http://schemas.microsoft.com/office/drawing/2014/main" id="{B8E9ABBC-AA86-4BC3-AE31-D9E22E2682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58" name="Text Box 91">
          <a:extLst>
            <a:ext uri="{FF2B5EF4-FFF2-40B4-BE49-F238E27FC236}">
              <a16:creationId xmlns:a16="http://schemas.microsoft.com/office/drawing/2014/main" id="{16BD3026-1189-48BC-B0FE-5BB6C84DAF0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59" name="Text Box 65">
          <a:extLst>
            <a:ext uri="{FF2B5EF4-FFF2-40B4-BE49-F238E27FC236}">
              <a16:creationId xmlns:a16="http://schemas.microsoft.com/office/drawing/2014/main" id="{8DFB2EB1-3015-4098-A938-8C7FA0AFD2E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142875</xdr:colOff>
      <xdr:row>66</xdr:row>
      <xdr:rowOff>0</xdr:rowOff>
    </xdr:from>
    <xdr:to>
      <xdr:col>22</xdr:col>
      <xdr:colOff>219075</xdr:colOff>
      <xdr:row>66</xdr:row>
      <xdr:rowOff>171450</xdr:rowOff>
    </xdr:to>
    <xdr:sp macro="" textlink="">
      <xdr:nvSpPr>
        <xdr:cNvPr id="360" name="Text Box 91">
          <a:extLst>
            <a:ext uri="{FF2B5EF4-FFF2-40B4-BE49-F238E27FC236}">
              <a16:creationId xmlns:a16="http://schemas.microsoft.com/office/drawing/2014/main" id="{6F36A557-52B4-43FE-A7A0-277CDACE842D}"/>
            </a:ext>
          </a:extLst>
        </xdr:cNvPr>
        <xdr:cNvSpPr txBox="1">
          <a:spLocks noChangeArrowheads="1"/>
        </xdr:cNvSpPr>
      </xdr:nvSpPr>
      <xdr:spPr bwMode="auto">
        <a:xfrm>
          <a:off x="16916400" y="1328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9FFA0343-8E60-4A9B-A6DE-DE0E631B2121}"/>
            </a:ext>
          </a:extLst>
        </xdr:cNvPr>
        <xdr:cNvSpPr txBox="1">
          <a:spLocks noChangeArrowheads="1"/>
        </xdr:cNvSpPr>
      </xdr:nvSpPr>
      <xdr:spPr bwMode="auto">
        <a:xfrm>
          <a:off x="380047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E68A6F51-603D-41DE-8F28-387101F67AD7}"/>
            </a:ext>
          </a:extLst>
        </xdr:cNvPr>
        <xdr:cNvSpPr txBox="1">
          <a:spLocks noChangeArrowheads="1"/>
        </xdr:cNvSpPr>
      </xdr:nvSpPr>
      <xdr:spPr bwMode="auto">
        <a:xfrm>
          <a:off x="380047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3" name="Text Box 68">
          <a:extLst>
            <a:ext uri="{FF2B5EF4-FFF2-40B4-BE49-F238E27FC236}">
              <a16:creationId xmlns:a16="http://schemas.microsoft.com/office/drawing/2014/main" id="{01B59599-2FC3-4613-84F7-94FAF34103A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4" name="Text Box 69">
          <a:extLst>
            <a:ext uri="{FF2B5EF4-FFF2-40B4-BE49-F238E27FC236}">
              <a16:creationId xmlns:a16="http://schemas.microsoft.com/office/drawing/2014/main" id="{99C71E23-AFDB-4C65-ACBB-E34074A80A3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5" name="Text Box 70">
          <a:extLst>
            <a:ext uri="{FF2B5EF4-FFF2-40B4-BE49-F238E27FC236}">
              <a16:creationId xmlns:a16="http://schemas.microsoft.com/office/drawing/2014/main" id="{0E14270C-CBEA-4AE6-8CB0-CEFF7F651F41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6" name="Text Box 71">
          <a:extLst>
            <a:ext uri="{FF2B5EF4-FFF2-40B4-BE49-F238E27FC236}">
              <a16:creationId xmlns:a16="http://schemas.microsoft.com/office/drawing/2014/main" id="{DDE563C6-ABFC-405B-90F0-C23491770A6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7" name="Text Box 72">
          <a:extLst>
            <a:ext uri="{FF2B5EF4-FFF2-40B4-BE49-F238E27FC236}">
              <a16:creationId xmlns:a16="http://schemas.microsoft.com/office/drawing/2014/main" id="{D9648BFC-3B22-4630-AB21-DCAC6A0C898B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8" name="Text Box 73">
          <a:extLst>
            <a:ext uri="{FF2B5EF4-FFF2-40B4-BE49-F238E27FC236}">
              <a16:creationId xmlns:a16="http://schemas.microsoft.com/office/drawing/2014/main" id="{94373E72-B885-4564-884B-08D2163F77B5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9" name="Text Box 46">
          <a:extLst>
            <a:ext uri="{FF2B5EF4-FFF2-40B4-BE49-F238E27FC236}">
              <a16:creationId xmlns:a16="http://schemas.microsoft.com/office/drawing/2014/main" id="{F880B852-93FB-4736-A213-5146FCA4B34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0" name="Text Box 43">
          <a:extLst>
            <a:ext uri="{FF2B5EF4-FFF2-40B4-BE49-F238E27FC236}">
              <a16:creationId xmlns:a16="http://schemas.microsoft.com/office/drawing/2014/main" id="{C676EF14-BB5D-4F69-B986-04790611CCAA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1" name="Text Box 46">
          <a:extLst>
            <a:ext uri="{FF2B5EF4-FFF2-40B4-BE49-F238E27FC236}">
              <a16:creationId xmlns:a16="http://schemas.microsoft.com/office/drawing/2014/main" id="{17A471B7-A43A-4DB2-8CFF-4E55E15D862B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2" name="Text Box 43">
          <a:extLst>
            <a:ext uri="{FF2B5EF4-FFF2-40B4-BE49-F238E27FC236}">
              <a16:creationId xmlns:a16="http://schemas.microsoft.com/office/drawing/2014/main" id="{94AA9D08-1EC7-488E-B448-3E0E35B4B89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3" name="Text Box 68">
          <a:extLst>
            <a:ext uri="{FF2B5EF4-FFF2-40B4-BE49-F238E27FC236}">
              <a16:creationId xmlns:a16="http://schemas.microsoft.com/office/drawing/2014/main" id="{4BA814DA-0146-42AB-8CE1-5A0AD24D68E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4" name="Text Box 69">
          <a:extLst>
            <a:ext uri="{FF2B5EF4-FFF2-40B4-BE49-F238E27FC236}">
              <a16:creationId xmlns:a16="http://schemas.microsoft.com/office/drawing/2014/main" id="{0BE41936-88D3-40AF-8AE2-005F0C3BFE0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5" name="Text Box 70">
          <a:extLst>
            <a:ext uri="{FF2B5EF4-FFF2-40B4-BE49-F238E27FC236}">
              <a16:creationId xmlns:a16="http://schemas.microsoft.com/office/drawing/2014/main" id="{21F2178D-1236-430E-BA9A-C761FB94091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6" name="Text Box 71">
          <a:extLst>
            <a:ext uri="{FF2B5EF4-FFF2-40B4-BE49-F238E27FC236}">
              <a16:creationId xmlns:a16="http://schemas.microsoft.com/office/drawing/2014/main" id="{C0F37908-8FDA-4775-954A-0094462AEF8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7" name="Text Box 72">
          <a:extLst>
            <a:ext uri="{FF2B5EF4-FFF2-40B4-BE49-F238E27FC236}">
              <a16:creationId xmlns:a16="http://schemas.microsoft.com/office/drawing/2014/main" id="{E960F485-4110-4579-9BD0-00C1E371AAC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8" name="Text Box 73">
          <a:extLst>
            <a:ext uri="{FF2B5EF4-FFF2-40B4-BE49-F238E27FC236}">
              <a16:creationId xmlns:a16="http://schemas.microsoft.com/office/drawing/2014/main" id="{C48AF8AA-093E-47D3-AF48-8D53B7CF36D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9" name="Text Box 46">
          <a:extLst>
            <a:ext uri="{FF2B5EF4-FFF2-40B4-BE49-F238E27FC236}">
              <a16:creationId xmlns:a16="http://schemas.microsoft.com/office/drawing/2014/main" id="{AC08583B-898A-4C77-A781-DB6340F51E9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0" name="Text Box 43">
          <a:extLst>
            <a:ext uri="{FF2B5EF4-FFF2-40B4-BE49-F238E27FC236}">
              <a16:creationId xmlns:a16="http://schemas.microsoft.com/office/drawing/2014/main" id="{7C0D798A-551A-42CA-9370-2B23644880E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1" name="Text Box 46">
          <a:extLst>
            <a:ext uri="{FF2B5EF4-FFF2-40B4-BE49-F238E27FC236}">
              <a16:creationId xmlns:a16="http://schemas.microsoft.com/office/drawing/2014/main" id="{D51719B7-57EE-41A6-89C3-3B9CE590A85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2" name="Text Box 43">
          <a:extLst>
            <a:ext uri="{FF2B5EF4-FFF2-40B4-BE49-F238E27FC236}">
              <a16:creationId xmlns:a16="http://schemas.microsoft.com/office/drawing/2014/main" id="{0334BDCB-EAF3-4B2C-8C64-41D7282176B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3" name="Text Box 68">
          <a:extLst>
            <a:ext uri="{FF2B5EF4-FFF2-40B4-BE49-F238E27FC236}">
              <a16:creationId xmlns:a16="http://schemas.microsoft.com/office/drawing/2014/main" id="{7E230467-9134-4029-A97D-99E54639418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4" name="Text Box 69">
          <a:extLst>
            <a:ext uri="{FF2B5EF4-FFF2-40B4-BE49-F238E27FC236}">
              <a16:creationId xmlns:a16="http://schemas.microsoft.com/office/drawing/2014/main" id="{50CE69B6-CFAB-48C9-8E3B-890DB432308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5" name="Text Box 70">
          <a:extLst>
            <a:ext uri="{FF2B5EF4-FFF2-40B4-BE49-F238E27FC236}">
              <a16:creationId xmlns:a16="http://schemas.microsoft.com/office/drawing/2014/main" id="{01DD7A63-DDDE-4B62-9C01-AF296159CA77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6" name="Text Box 71">
          <a:extLst>
            <a:ext uri="{FF2B5EF4-FFF2-40B4-BE49-F238E27FC236}">
              <a16:creationId xmlns:a16="http://schemas.microsoft.com/office/drawing/2014/main" id="{C5259872-F96E-4115-9C32-99B51E9ED789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7" name="Text Box 72">
          <a:extLst>
            <a:ext uri="{FF2B5EF4-FFF2-40B4-BE49-F238E27FC236}">
              <a16:creationId xmlns:a16="http://schemas.microsoft.com/office/drawing/2014/main" id="{2F9F1275-2A4B-411B-8C18-F0A0F9FED2D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8" name="Text Box 73">
          <a:extLst>
            <a:ext uri="{FF2B5EF4-FFF2-40B4-BE49-F238E27FC236}">
              <a16:creationId xmlns:a16="http://schemas.microsoft.com/office/drawing/2014/main" id="{8BE89888-DD26-4FC8-AEE6-525EC157CB3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89" name="Text Box 46">
          <a:extLst>
            <a:ext uri="{FF2B5EF4-FFF2-40B4-BE49-F238E27FC236}">
              <a16:creationId xmlns:a16="http://schemas.microsoft.com/office/drawing/2014/main" id="{24B1918E-DE6A-4440-9BF9-36E2AEADB02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90" name="Text Box 43">
          <a:extLst>
            <a:ext uri="{FF2B5EF4-FFF2-40B4-BE49-F238E27FC236}">
              <a16:creationId xmlns:a16="http://schemas.microsoft.com/office/drawing/2014/main" id="{A47FB309-E897-47BF-8740-D44C9A2C5CEA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91" name="Text Box 46">
          <a:extLst>
            <a:ext uri="{FF2B5EF4-FFF2-40B4-BE49-F238E27FC236}">
              <a16:creationId xmlns:a16="http://schemas.microsoft.com/office/drawing/2014/main" id="{AB41CEA9-AD71-4F63-9C2B-0660A1CDFF3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92" name="Text Box 43">
          <a:extLst>
            <a:ext uri="{FF2B5EF4-FFF2-40B4-BE49-F238E27FC236}">
              <a16:creationId xmlns:a16="http://schemas.microsoft.com/office/drawing/2014/main" id="{9A9222AB-1275-4770-A01C-3CD7597A969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1C0ECECA-1A55-4754-ABC9-9EECF6F0B1C5}"/>
            </a:ext>
          </a:extLst>
        </xdr:cNvPr>
        <xdr:cNvSpPr txBox="1">
          <a:spLocks noChangeArrowheads="1"/>
        </xdr:cNvSpPr>
      </xdr:nvSpPr>
      <xdr:spPr bwMode="auto">
        <a:xfrm>
          <a:off x="1057275" y="1255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703B3F77-2289-4EBF-9EBE-6E725292847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36F26948-9D66-4958-ABB6-E2DF6191E95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2144DBB4-D405-40B0-A56E-24510DD4183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97" name="Text Box 46">
          <a:extLst>
            <a:ext uri="{FF2B5EF4-FFF2-40B4-BE49-F238E27FC236}">
              <a16:creationId xmlns:a16="http://schemas.microsoft.com/office/drawing/2014/main" id="{55CA74AD-8A9D-4F72-8CAB-8F35133425E3}"/>
            </a:ext>
          </a:extLst>
        </xdr:cNvPr>
        <xdr:cNvSpPr txBox="1">
          <a:spLocks noChangeArrowheads="1"/>
        </xdr:cNvSpPr>
      </xdr:nvSpPr>
      <xdr:spPr bwMode="auto">
        <a:xfrm>
          <a:off x="448627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98" name="Text Box 43">
          <a:extLst>
            <a:ext uri="{FF2B5EF4-FFF2-40B4-BE49-F238E27FC236}">
              <a16:creationId xmlns:a16="http://schemas.microsoft.com/office/drawing/2014/main" id="{C095DBA7-CC9E-423A-8E75-C2F896A84B58}"/>
            </a:ext>
          </a:extLst>
        </xdr:cNvPr>
        <xdr:cNvSpPr txBox="1">
          <a:spLocks noChangeArrowheads="1"/>
        </xdr:cNvSpPr>
      </xdr:nvSpPr>
      <xdr:spPr bwMode="auto">
        <a:xfrm>
          <a:off x="448627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99" name="Text Box 68">
          <a:extLst>
            <a:ext uri="{FF2B5EF4-FFF2-40B4-BE49-F238E27FC236}">
              <a16:creationId xmlns:a16="http://schemas.microsoft.com/office/drawing/2014/main" id="{46DCCFCC-A776-42D8-B62D-A40BB1BD24C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0" name="Text Box 69">
          <a:extLst>
            <a:ext uri="{FF2B5EF4-FFF2-40B4-BE49-F238E27FC236}">
              <a16:creationId xmlns:a16="http://schemas.microsoft.com/office/drawing/2014/main" id="{E2FE1F51-E63C-4B10-8FD6-E52AB58A143C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1" name="Text Box 70">
          <a:extLst>
            <a:ext uri="{FF2B5EF4-FFF2-40B4-BE49-F238E27FC236}">
              <a16:creationId xmlns:a16="http://schemas.microsoft.com/office/drawing/2014/main" id="{C52A8E04-B291-4B3A-BC75-1476D1153A6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2" name="Text Box 71">
          <a:extLst>
            <a:ext uri="{FF2B5EF4-FFF2-40B4-BE49-F238E27FC236}">
              <a16:creationId xmlns:a16="http://schemas.microsoft.com/office/drawing/2014/main" id="{2E274870-1F5B-4623-8861-AB97FB386C0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3" name="Text Box 72">
          <a:extLst>
            <a:ext uri="{FF2B5EF4-FFF2-40B4-BE49-F238E27FC236}">
              <a16:creationId xmlns:a16="http://schemas.microsoft.com/office/drawing/2014/main" id="{98A92458-B96A-4D0C-BC84-506765844077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4" name="Text Box 73">
          <a:extLst>
            <a:ext uri="{FF2B5EF4-FFF2-40B4-BE49-F238E27FC236}">
              <a16:creationId xmlns:a16="http://schemas.microsoft.com/office/drawing/2014/main" id="{47A720B7-B118-416F-ADE2-E765F73B264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05" name="Text Box 46">
          <a:extLst>
            <a:ext uri="{FF2B5EF4-FFF2-40B4-BE49-F238E27FC236}">
              <a16:creationId xmlns:a16="http://schemas.microsoft.com/office/drawing/2014/main" id="{AB9A961C-E12C-41ED-8BFE-62DF33295BC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06" name="Text Box 43">
          <a:extLst>
            <a:ext uri="{FF2B5EF4-FFF2-40B4-BE49-F238E27FC236}">
              <a16:creationId xmlns:a16="http://schemas.microsoft.com/office/drawing/2014/main" id="{FA1F1272-F45F-4FA1-898E-ED10CA84024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07" name="Text Box 46">
          <a:extLst>
            <a:ext uri="{FF2B5EF4-FFF2-40B4-BE49-F238E27FC236}">
              <a16:creationId xmlns:a16="http://schemas.microsoft.com/office/drawing/2014/main" id="{DD50605A-3F33-4FDE-8C07-2FCF577AA13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08" name="Text Box 43">
          <a:extLst>
            <a:ext uri="{FF2B5EF4-FFF2-40B4-BE49-F238E27FC236}">
              <a16:creationId xmlns:a16="http://schemas.microsoft.com/office/drawing/2014/main" id="{3ACD70C6-9B28-462D-845B-BB394E9D1F6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9" name="Text Box 68">
          <a:extLst>
            <a:ext uri="{FF2B5EF4-FFF2-40B4-BE49-F238E27FC236}">
              <a16:creationId xmlns:a16="http://schemas.microsoft.com/office/drawing/2014/main" id="{9448A04B-4595-4324-AED9-28B722B2352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0" name="Text Box 69">
          <a:extLst>
            <a:ext uri="{FF2B5EF4-FFF2-40B4-BE49-F238E27FC236}">
              <a16:creationId xmlns:a16="http://schemas.microsoft.com/office/drawing/2014/main" id="{D7E4E6F5-34F9-488A-892E-DD838CDB0B92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1" name="Text Box 70">
          <a:extLst>
            <a:ext uri="{FF2B5EF4-FFF2-40B4-BE49-F238E27FC236}">
              <a16:creationId xmlns:a16="http://schemas.microsoft.com/office/drawing/2014/main" id="{2E7E69A3-CA25-4581-B0D7-9CE35187FC0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2" name="Text Box 71">
          <a:extLst>
            <a:ext uri="{FF2B5EF4-FFF2-40B4-BE49-F238E27FC236}">
              <a16:creationId xmlns:a16="http://schemas.microsoft.com/office/drawing/2014/main" id="{11909540-86D4-4AB0-A388-4EAFF244CA1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3" name="Text Box 72">
          <a:extLst>
            <a:ext uri="{FF2B5EF4-FFF2-40B4-BE49-F238E27FC236}">
              <a16:creationId xmlns:a16="http://schemas.microsoft.com/office/drawing/2014/main" id="{425CDCE5-17E2-47EE-A9A0-28D28FAA5414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4" name="Text Box 73">
          <a:extLst>
            <a:ext uri="{FF2B5EF4-FFF2-40B4-BE49-F238E27FC236}">
              <a16:creationId xmlns:a16="http://schemas.microsoft.com/office/drawing/2014/main" id="{DECD1A66-0E4C-4623-984C-3871165C7AD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15" name="Text Box 46">
          <a:extLst>
            <a:ext uri="{FF2B5EF4-FFF2-40B4-BE49-F238E27FC236}">
              <a16:creationId xmlns:a16="http://schemas.microsoft.com/office/drawing/2014/main" id="{C06EECEF-A747-4EC7-97C6-46E7DD68AB5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16" name="Text Box 43">
          <a:extLst>
            <a:ext uri="{FF2B5EF4-FFF2-40B4-BE49-F238E27FC236}">
              <a16:creationId xmlns:a16="http://schemas.microsoft.com/office/drawing/2014/main" id="{A46CC8ED-919F-4B24-934E-7C65FE59D1C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509E7815-508E-459C-915C-FF93988D98F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18" name="Text Box 43">
          <a:extLst>
            <a:ext uri="{FF2B5EF4-FFF2-40B4-BE49-F238E27FC236}">
              <a16:creationId xmlns:a16="http://schemas.microsoft.com/office/drawing/2014/main" id="{99F15784-1278-454C-9505-A0CB9C73A54A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19" name="Text Box 68">
          <a:extLst>
            <a:ext uri="{FF2B5EF4-FFF2-40B4-BE49-F238E27FC236}">
              <a16:creationId xmlns:a16="http://schemas.microsoft.com/office/drawing/2014/main" id="{D327291F-0E6B-4FFD-B01C-19EFFCF90E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0" name="Text Box 69">
          <a:extLst>
            <a:ext uri="{FF2B5EF4-FFF2-40B4-BE49-F238E27FC236}">
              <a16:creationId xmlns:a16="http://schemas.microsoft.com/office/drawing/2014/main" id="{F755F56D-A0F6-4482-87B8-6858760AAD9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1" name="Text Box 70">
          <a:extLst>
            <a:ext uri="{FF2B5EF4-FFF2-40B4-BE49-F238E27FC236}">
              <a16:creationId xmlns:a16="http://schemas.microsoft.com/office/drawing/2014/main" id="{D91EFEB5-28F7-435B-813C-5E99226704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2" name="Text Box 71">
          <a:extLst>
            <a:ext uri="{FF2B5EF4-FFF2-40B4-BE49-F238E27FC236}">
              <a16:creationId xmlns:a16="http://schemas.microsoft.com/office/drawing/2014/main" id="{72A7A87F-39C1-4415-A4F8-675ECCEBFF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3" name="Text Box 72">
          <a:extLst>
            <a:ext uri="{FF2B5EF4-FFF2-40B4-BE49-F238E27FC236}">
              <a16:creationId xmlns:a16="http://schemas.microsoft.com/office/drawing/2014/main" id="{1D649097-EF6A-45C8-9650-4B0AA579AB3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4" name="Text Box 73">
          <a:extLst>
            <a:ext uri="{FF2B5EF4-FFF2-40B4-BE49-F238E27FC236}">
              <a16:creationId xmlns:a16="http://schemas.microsoft.com/office/drawing/2014/main" id="{DA332B4F-A74A-4C0F-950E-008EB713A71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25" name="Text Box 46">
          <a:extLst>
            <a:ext uri="{FF2B5EF4-FFF2-40B4-BE49-F238E27FC236}">
              <a16:creationId xmlns:a16="http://schemas.microsoft.com/office/drawing/2014/main" id="{8D59AF86-2524-4E40-A0B8-FF6E6F047FA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26" name="Text Box 43">
          <a:extLst>
            <a:ext uri="{FF2B5EF4-FFF2-40B4-BE49-F238E27FC236}">
              <a16:creationId xmlns:a16="http://schemas.microsoft.com/office/drawing/2014/main" id="{5832843D-0D87-4968-A524-2CC300D6F96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D8BF53CA-4BDC-4E1C-BEA7-BC73891CEC9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28" name="Text Box 43">
          <a:extLst>
            <a:ext uri="{FF2B5EF4-FFF2-40B4-BE49-F238E27FC236}">
              <a16:creationId xmlns:a16="http://schemas.microsoft.com/office/drawing/2014/main" id="{4C16CC2F-4B8D-442A-BCD6-B6FBA67FC97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BA3BAE26-3FA2-4FDD-B3D0-6A94216E86D4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430" name="Text Box 11">
          <a:extLst>
            <a:ext uri="{FF2B5EF4-FFF2-40B4-BE49-F238E27FC236}">
              <a16:creationId xmlns:a16="http://schemas.microsoft.com/office/drawing/2014/main" id="{75C13A68-4F0F-4650-B137-014989D0D140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31" name="Text Box 65">
          <a:extLst>
            <a:ext uri="{FF2B5EF4-FFF2-40B4-BE49-F238E27FC236}">
              <a16:creationId xmlns:a16="http://schemas.microsoft.com/office/drawing/2014/main" id="{85DE0860-BEFD-41FE-AD6A-C3941DA4632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32" name="Text Box 91">
          <a:extLst>
            <a:ext uri="{FF2B5EF4-FFF2-40B4-BE49-F238E27FC236}">
              <a16:creationId xmlns:a16="http://schemas.microsoft.com/office/drawing/2014/main" id="{99F2C05A-CE81-425E-89D5-5BF516752C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33" name="Text Box 65">
          <a:extLst>
            <a:ext uri="{FF2B5EF4-FFF2-40B4-BE49-F238E27FC236}">
              <a16:creationId xmlns:a16="http://schemas.microsoft.com/office/drawing/2014/main" id="{6BE7D7BF-2A27-44F2-A9AE-9E7E648369F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34" name="Text Box 91">
          <a:extLst>
            <a:ext uri="{FF2B5EF4-FFF2-40B4-BE49-F238E27FC236}">
              <a16:creationId xmlns:a16="http://schemas.microsoft.com/office/drawing/2014/main" id="{47B67555-56AC-484C-A436-D97AC4EEA52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435" name="Text Box 46">
          <a:extLst>
            <a:ext uri="{FF2B5EF4-FFF2-40B4-BE49-F238E27FC236}">
              <a16:creationId xmlns:a16="http://schemas.microsoft.com/office/drawing/2014/main" id="{1F947770-50F7-44BA-A704-B69204606C20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436" name="Text Box 43">
          <a:extLst>
            <a:ext uri="{FF2B5EF4-FFF2-40B4-BE49-F238E27FC236}">
              <a16:creationId xmlns:a16="http://schemas.microsoft.com/office/drawing/2014/main" id="{79692C5E-FC82-4459-B4E5-75B42F47696A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37" name="Text Box 68">
          <a:extLst>
            <a:ext uri="{FF2B5EF4-FFF2-40B4-BE49-F238E27FC236}">
              <a16:creationId xmlns:a16="http://schemas.microsoft.com/office/drawing/2014/main" id="{7104CD5A-A1C3-4928-BE83-0E0C8F1649A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38" name="Text Box 69">
          <a:extLst>
            <a:ext uri="{FF2B5EF4-FFF2-40B4-BE49-F238E27FC236}">
              <a16:creationId xmlns:a16="http://schemas.microsoft.com/office/drawing/2014/main" id="{6E23E3AF-F34D-451E-94AE-BEB6FB6FEB4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39" name="Text Box 70">
          <a:extLst>
            <a:ext uri="{FF2B5EF4-FFF2-40B4-BE49-F238E27FC236}">
              <a16:creationId xmlns:a16="http://schemas.microsoft.com/office/drawing/2014/main" id="{41E01ED1-4A64-4258-B4E1-5184C8C9187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0" name="Text Box 71">
          <a:extLst>
            <a:ext uri="{FF2B5EF4-FFF2-40B4-BE49-F238E27FC236}">
              <a16:creationId xmlns:a16="http://schemas.microsoft.com/office/drawing/2014/main" id="{86B7E358-7D68-4DBB-84BE-8BEC1B0E869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1" name="Text Box 72">
          <a:extLst>
            <a:ext uri="{FF2B5EF4-FFF2-40B4-BE49-F238E27FC236}">
              <a16:creationId xmlns:a16="http://schemas.microsoft.com/office/drawing/2014/main" id="{C54EC660-F97C-4447-8025-E0F7C531AB8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2" name="Text Box 73">
          <a:extLst>
            <a:ext uri="{FF2B5EF4-FFF2-40B4-BE49-F238E27FC236}">
              <a16:creationId xmlns:a16="http://schemas.microsoft.com/office/drawing/2014/main" id="{DB4DF853-5B49-429C-B8BD-CB56DC1B12C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43" name="Text Box 46">
          <a:extLst>
            <a:ext uri="{FF2B5EF4-FFF2-40B4-BE49-F238E27FC236}">
              <a16:creationId xmlns:a16="http://schemas.microsoft.com/office/drawing/2014/main" id="{56989A5A-D89E-445C-A398-A617C82492E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44" name="Text Box 43">
          <a:extLst>
            <a:ext uri="{FF2B5EF4-FFF2-40B4-BE49-F238E27FC236}">
              <a16:creationId xmlns:a16="http://schemas.microsoft.com/office/drawing/2014/main" id="{BD8C95B7-4B86-4885-BF9B-C0751AC56DE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45" name="Text Box 46">
          <a:extLst>
            <a:ext uri="{FF2B5EF4-FFF2-40B4-BE49-F238E27FC236}">
              <a16:creationId xmlns:a16="http://schemas.microsoft.com/office/drawing/2014/main" id="{B255F560-F4AE-4FBB-9DCD-5DE4D0B2504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46" name="Text Box 43">
          <a:extLst>
            <a:ext uri="{FF2B5EF4-FFF2-40B4-BE49-F238E27FC236}">
              <a16:creationId xmlns:a16="http://schemas.microsoft.com/office/drawing/2014/main" id="{64B4F344-E9ED-4165-A751-3F3649C8734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7" name="Text Box 68">
          <a:extLst>
            <a:ext uri="{FF2B5EF4-FFF2-40B4-BE49-F238E27FC236}">
              <a16:creationId xmlns:a16="http://schemas.microsoft.com/office/drawing/2014/main" id="{F2EF3BD1-47DD-4BDC-9C47-315BD26EF13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8" name="Text Box 69">
          <a:extLst>
            <a:ext uri="{FF2B5EF4-FFF2-40B4-BE49-F238E27FC236}">
              <a16:creationId xmlns:a16="http://schemas.microsoft.com/office/drawing/2014/main" id="{898ECF48-A0C0-470C-B6B9-788F51DD480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9" name="Text Box 70">
          <a:extLst>
            <a:ext uri="{FF2B5EF4-FFF2-40B4-BE49-F238E27FC236}">
              <a16:creationId xmlns:a16="http://schemas.microsoft.com/office/drawing/2014/main" id="{2E19A243-3E55-4D6C-A2BB-A321FDFD48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50" name="Text Box 71">
          <a:extLst>
            <a:ext uri="{FF2B5EF4-FFF2-40B4-BE49-F238E27FC236}">
              <a16:creationId xmlns:a16="http://schemas.microsoft.com/office/drawing/2014/main" id="{386F51B1-DF55-4098-A5F7-437DF1058A2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51" name="Text Box 72">
          <a:extLst>
            <a:ext uri="{FF2B5EF4-FFF2-40B4-BE49-F238E27FC236}">
              <a16:creationId xmlns:a16="http://schemas.microsoft.com/office/drawing/2014/main" id="{B1E40FF7-5FD2-4FA6-872A-22E2F564B36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52" name="Text Box 73">
          <a:extLst>
            <a:ext uri="{FF2B5EF4-FFF2-40B4-BE49-F238E27FC236}">
              <a16:creationId xmlns:a16="http://schemas.microsoft.com/office/drawing/2014/main" id="{01FC611B-C9EE-4DE8-B6C3-B5C5BB49DC9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53" name="Text Box 46">
          <a:extLst>
            <a:ext uri="{FF2B5EF4-FFF2-40B4-BE49-F238E27FC236}">
              <a16:creationId xmlns:a16="http://schemas.microsoft.com/office/drawing/2014/main" id="{7C3DA739-1A5E-4FA2-B357-B0B4A5A407D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54" name="Text Box 43">
          <a:extLst>
            <a:ext uri="{FF2B5EF4-FFF2-40B4-BE49-F238E27FC236}">
              <a16:creationId xmlns:a16="http://schemas.microsoft.com/office/drawing/2014/main" id="{2A745145-4153-4A38-A45F-DA31217FFC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55" name="Text Box 46">
          <a:extLst>
            <a:ext uri="{FF2B5EF4-FFF2-40B4-BE49-F238E27FC236}">
              <a16:creationId xmlns:a16="http://schemas.microsoft.com/office/drawing/2014/main" id="{6E7E6439-481F-4259-A834-0FFF3F6225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6CA28C4-847F-488A-A6E2-C1EC8F22349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57" name="Text Box 68">
          <a:extLst>
            <a:ext uri="{FF2B5EF4-FFF2-40B4-BE49-F238E27FC236}">
              <a16:creationId xmlns:a16="http://schemas.microsoft.com/office/drawing/2014/main" id="{09E3579A-A5FF-4D57-B749-1F93FE1994D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58" name="Text Box 69">
          <a:extLst>
            <a:ext uri="{FF2B5EF4-FFF2-40B4-BE49-F238E27FC236}">
              <a16:creationId xmlns:a16="http://schemas.microsoft.com/office/drawing/2014/main" id="{6FC47CFE-2779-4BC2-8DA1-C8B70AFEE9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59" name="Text Box 70">
          <a:extLst>
            <a:ext uri="{FF2B5EF4-FFF2-40B4-BE49-F238E27FC236}">
              <a16:creationId xmlns:a16="http://schemas.microsoft.com/office/drawing/2014/main" id="{12E50A6E-F150-423F-909B-B69E4E38900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60" name="Text Box 71">
          <a:extLst>
            <a:ext uri="{FF2B5EF4-FFF2-40B4-BE49-F238E27FC236}">
              <a16:creationId xmlns:a16="http://schemas.microsoft.com/office/drawing/2014/main" id="{7E14B25F-8FC8-4857-80FF-54F17E2D142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61" name="Text Box 72">
          <a:extLst>
            <a:ext uri="{FF2B5EF4-FFF2-40B4-BE49-F238E27FC236}">
              <a16:creationId xmlns:a16="http://schemas.microsoft.com/office/drawing/2014/main" id="{90F1C089-8CEC-4A74-B7BC-476F37CCC49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62" name="Text Box 73">
          <a:extLst>
            <a:ext uri="{FF2B5EF4-FFF2-40B4-BE49-F238E27FC236}">
              <a16:creationId xmlns:a16="http://schemas.microsoft.com/office/drawing/2014/main" id="{4489DDD8-2BEC-4AC9-913E-9EE0536CA4C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16B13DC3-EF4A-4BB6-9039-D0D1D6690A2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B1A49BCE-5910-45F4-AC9F-9CF497470DC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65" name="Text Box 46">
          <a:extLst>
            <a:ext uri="{FF2B5EF4-FFF2-40B4-BE49-F238E27FC236}">
              <a16:creationId xmlns:a16="http://schemas.microsoft.com/office/drawing/2014/main" id="{848C47BC-8647-4E83-A36E-5E7A0CE6134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66" name="Text Box 43">
          <a:extLst>
            <a:ext uri="{FF2B5EF4-FFF2-40B4-BE49-F238E27FC236}">
              <a16:creationId xmlns:a16="http://schemas.microsoft.com/office/drawing/2014/main" id="{3213625A-6393-4A47-A606-EDACBEC78C5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BD98CCB9-F8AD-48BB-8FF8-C0372633FD3D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E01948CA-261D-4DED-B8E5-B399CD81645B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69" name="Text Box 65">
          <a:extLst>
            <a:ext uri="{FF2B5EF4-FFF2-40B4-BE49-F238E27FC236}">
              <a16:creationId xmlns:a16="http://schemas.microsoft.com/office/drawing/2014/main" id="{BD7596D3-8BC9-44FF-A6E0-04D3DD2F444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70" name="Text Box 91">
          <a:extLst>
            <a:ext uri="{FF2B5EF4-FFF2-40B4-BE49-F238E27FC236}">
              <a16:creationId xmlns:a16="http://schemas.microsoft.com/office/drawing/2014/main" id="{AF9E6055-2A7E-404C-85D2-0327C9F8D9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71" name="Text Box 65">
          <a:extLst>
            <a:ext uri="{FF2B5EF4-FFF2-40B4-BE49-F238E27FC236}">
              <a16:creationId xmlns:a16="http://schemas.microsoft.com/office/drawing/2014/main" id="{CFE2AE8F-E0FB-48D3-BF9E-383D5D2CBB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72" name="Text Box 91">
          <a:extLst>
            <a:ext uri="{FF2B5EF4-FFF2-40B4-BE49-F238E27FC236}">
              <a16:creationId xmlns:a16="http://schemas.microsoft.com/office/drawing/2014/main" id="{796C3754-D7A7-4913-A38F-9E8D84E9F9E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473" name="Text Box 46">
          <a:extLst>
            <a:ext uri="{FF2B5EF4-FFF2-40B4-BE49-F238E27FC236}">
              <a16:creationId xmlns:a16="http://schemas.microsoft.com/office/drawing/2014/main" id="{531EEDEF-BBC9-4CD4-9791-28F6236137E8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474" name="Text Box 43">
          <a:extLst>
            <a:ext uri="{FF2B5EF4-FFF2-40B4-BE49-F238E27FC236}">
              <a16:creationId xmlns:a16="http://schemas.microsoft.com/office/drawing/2014/main" id="{1A7FC16D-B4CA-4DD0-A4D2-2B95AD6BC5F0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5" name="Text Box 68">
          <a:extLst>
            <a:ext uri="{FF2B5EF4-FFF2-40B4-BE49-F238E27FC236}">
              <a16:creationId xmlns:a16="http://schemas.microsoft.com/office/drawing/2014/main" id="{4DB65EC5-5352-45BF-8ACB-7BE1924D9BC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6" name="Text Box 69">
          <a:extLst>
            <a:ext uri="{FF2B5EF4-FFF2-40B4-BE49-F238E27FC236}">
              <a16:creationId xmlns:a16="http://schemas.microsoft.com/office/drawing/2014/main" id="{BD313169-461C-455D-BABF-8118321E2F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7" name="Text Box 70">
          <a:extLst>
            <a:ext uri="{FF2B5EF4-FFF2-40B4-BE49-F238E27FC236}">
              <a16:creationId xmlns:a16="http://schemas.microsoft.com/office/drawing/2014/main" id="{117606F1-5382-4789-8239-E48B3C5346F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8" name="Text Box 71">
          <a:extLst>
            <a:ext uri="{FF2B5EF4-FFF2-40B4-BE49-F238E27FC236}">
              <a16:creationId xmlns:a16="http://schemas.microsoft.com/office/drawing/2014/main" id="{B4E41AD3-1463-4D56-B6AF-9FFEAE3C681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9" name="Text Box 72">
          <a:extLst>
            <a:ext uri="{FF2B5EF4-FFF2-40B4-BE49-F238E27FC236}">
              <a16:creationId xmlns:a16="http://schemas.microsoft.com/office/drawing/2014/main" id="{38FD16DE-063C-4043-8DEC-BFDD5532A88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0" name="Text Box 73">
          <a:extLst>
            <a:ext uri="{FF2B5EF4-FFF2-40B4-BE49-F238E27FC236}">
              <a16:creationId xmlns:a16="http://schemas.microsoft.com/office/drawing/2014/main" id="{3A48799A-E185-49FA-9C86-A2C72DB815F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81" name="Text Box 46">
          <a:extLst>
            <a:ext uri="{FF2B5EF4-FFF2-40B4-BE49-F238E27FC236}">
              <a16:creationId xmlns:a16="http://schemas.microsoft.com/office/drawing/2014/main" id="{B2CC3BA8-12AD-411D-AF3D-105F5C8B660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82" name="Text Box 43">
          <a:extLst>
            <a:ext uri="{FF2B5EF4-FFF2-40B4-BE49-F238E27FC236}">
              <a16:creationId xmlns:a16="http://schemas.microsoft.com/office/drawing/2014/main" id="{BF4921AF-BB7E-4B51-9DD1-AA536CD547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83" name="Text Box 46">
          <a:extLst>
            <a:ext uri="{FF2B5EF4-FFF2-40B4-BE49-F238E27FC236}">
              <a16:creationId xmlns:a16="http://schemas.microsoft.com/office/drawing/2014/main" id="{0EFF1E70-80D3-4733-9CF2-D458DB7BABB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84" name="Text Box 43">
          <a:extLst>
            <a:ext uri="{FF2B5EF4-FFF2-40B4-BE49-F238E27FC236}">
              <a16:creationId xmlns:a16="http://schemas.microsoft.com/office/drawing/2014/main" id="{0FDB14D9-6108-4A47-9531-D61EB07FE66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5" name="Text Box 68">
          <a:extLst>
            <a:ext uri="{FF2B5EF4-FFF2-40B4-BE49-F238E27FC236}">
              <a16:creationId xmlns:a16="http://schemas.microsoft.com/office/drawing/2014/main" id="{375B6E38-BE00-4230-805E-266CC3A5CA3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6" name="Text Box 69">
          <a:extLst>
            <a:ext uri="{FF2B5EF4-FFF2-40B4-BE49-F238E27FC236}">
              <a16:creationId xmlns:a16="http://schemas.microsoft.com/office/drawing/2014/main" id="{E023C79F-14E8-4E44-A94A-1DE48C31296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7" name="Text Box 70">
          <a:extLst>
            <a:ext uri="{FF2B5EF4-FFF2-40B4-BE49-F238E27FC236}">
              <a16:creationId xmlns:a16="http://schemas.microsoft.com/office/drawing/2014/main" id="{B4E2F93F-3136-4CF3-9141-DEEF4726E80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8" name="Text Box 71">
          <a:extLst>
            <a:ext uri="{FF2B5EF4-FFF2-40B4-BE49-F238E27FC236}">
              <a16:creationId xmlns:a16="http://schemas.microsoft.com/office/drawing/2014/main" id="{2AFA91D0-5CE3-4E8D-BC6F-1B3A9747961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9" name="Text Box 72">
          <a:extLst>
            <a:ext uri="{FF2B5EF4-FFF2-40B4-BE49-F238E27FC236}">
              <a16:creationId xmlns:a16="http://schemas.microsoft.com/office/drawing/2014/main" id="{6B019681-3CA7-4C47-94EC-672BD3E312B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90" name="Text Box 73">
          <a:extLst>
            <a:ext uri="{FF2B5EF4-FFF2-40B4-BE49-F238E27FC236}">
              <a16:creationId xmlns:a16="http://schemas.microsoft.com/office/drawing/2014/main" id="{11F5D7C7-52F9-4FDC-9AAE-420A1A0358A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5CEA17F7-006B-41D7-91A3-13F28664504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92" name="Text Box 43">
          <a:extLst>
            <a:ext uri="{FF2B5EF4-FFF2-40B4-BE49-F238E27FC236}">
              <a16:creationId xmlns:a16="http://schemas.microsoft.com/office/drawing/2014/main" id="{3638AF43-A6A3-4BF1-83AC-66270EDC1D4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93" name="Text Box 46">
          <a:extLst>
            <a:ext uri="{FF2B5EF4-FFF2-40B4-BE49-F238E27FC236}">
              <a16:creationId xmlns:a16="http://schemas.microsoft.com/office/drawing/2014/main" id="{23F90D4B-E3B0-4A70-A398-B1A38FEE64D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94" name="Text Box 43">
          <a:extLst>
            <a:ext uri="{FF2B5EF4-FFF2-40B4-BE49-F238E27FC236}">
              <a16:creationId xmlns:a16="http://schemas.microsoft.com/office/drawing/2014/main" id="{87AD8C29-3981-475C-85C3-5366C77DD87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5" name="Text Box 68">
          <a:extLst>
            <a:ext uri="{FF2B5EF4-FFF2-40B4-BE49-F238E27FC236}">
              <a16:creationId xmlns:a16="http://schemas.microsoft.com/office/drawing/2014/main" id="{DA7660C4-7F33-44C7-9816-AC91ED6FB9B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6" name="Text Box 69">
          <a:extLst>
            <a:ext uri="{FF2B5EF4-FFF2-40B4-BE49-F238E27FC236}">
              <a16:creationId xmlns:a16="http://schemas.microsoft.com/office/drawing/2014/main" id="{47070D08-9AC3-4906-AB74-1F253491D03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7" name="Text Box 70">
          <a:extLst>
            <a:ext uri="{FF2B5EF4-FFF2-40B4-BE49-F238E27FC236}">
              <a16:creationId xmlns:a16="http://schemas.microsoft.com/office/drawing/2014/main" id="{B3072BFF-A75E-453B-B4EC-89AD7F4A72E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8" name="Text Box 71">
          <a:extLst>
            <a:ext uri="{FF2B5EF4-FFF2-40B4-BE49-F238E27FC236}">
              <a16:creationId xmlns:a16="http://schemas.microsoft.com/office/drawing/2014/main" id="{4B1B2EBC-0C48-4CD7-9AF3-BC086BAC8D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9" name="Text Box 72">
          <a:extLst>
            <a:ext uri="{FF2B5EF4-FFF2-40B4-BE49-F238E27FC236}">
              <a16:creationId xmlns:a16="http://schemas.microsoft.com/office/drawing/2014/main" id="{0F9A8472-A379-4162-8C7D-8BFE9FBACA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00" name="Text Box 73">
          <a:extLst>
            <a:ext uri="{FF2B5EF4-FFF2-40B4-BE49-F238E27FC236}">
              <a16:creationId xmlns:a16="http://schemas.microsoft.com/office/drawing/2014/main" id="{AD4466D0-28EA-44B5-BEE2-9B4C7D2D53E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01" name="Text Box 46">
          <a:extLst>
            <a:ext uri="{FF2B5EF4-FFF2-40B4-BE49-F238E27FC236}">
              <a16:creationId xmlns:a16="http://schemas.microsoft.com/office/drawing/2014/main" id="{2A45B7D4-B5E5-40FF-89D6-F62A3D6FB4F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02" name="Text Box 43">
          <a:extLst>
            <a:ext uri="{FF2B5EF4-FFF2-40B4-BE49-F238E27FC236}">
              <a16:creationId xmlns:a16="http://schemas.microsoft.com/office/drawing/2014/main" id="{2B9DCB95-AFB4-47D1-AEA3-691A245F947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03" name="Text Box 46">
          <a:extLst>
            <a:ext uri="{FF2B5EF4-FFF2-40B4-BE49-F238E27FC236}">
              <a16:creationId xmlns:a16="http://schemas.microsoft.com/office/drawing/2014/main" id="{9044FC8D-D3BE-4DAF-82FB-9E42B1564A5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04" name="Text Box 43">
          <a:extLst>
            <a:ext uri="{FF2B5EF4-FFF2-40B4-BE49-F238E27FC236}">
              <a16:creationId xmlns:a16="http://schemas.microsoft.com/office/drawing/2014/main" id="{0C79AB0A-DE46-45EE-9628-6B36F070F2B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505" name="Text Box 10">
          <a:extLst>
            <a:ext uri="{FF2B5EF4-FFF2-40B4-BE49-F238E27FC236}">
              <a16:creationId xmlns:a16="http://schemas.microsoft.com/office/drawing/2014/main" id="{81D86128-7363-468E-B17E-718C98CD87D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506" name="Text Box 11">
          <a:extLst>
            <a:ext uri="{FF2B5EF4-FFF2-40B4-BE49-F238E27FC236}">
              <a16:creationId xmlns:a16="http://schemas.microsoft.com/office/drawing/2014/main" id="{680F93BA-EB9F-4D85-8A05-6704B3E5F1A4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07" name="Text Box 65">
          <a:extLst>
            <a:ext uri="{FF2B5EF4-FFF2-40B4-BE49-F238E27FC236}">
              <a16:creationId xmlns:a16="http://schemas.microsoft.com/office/drawing/2014/main" id="{ACA73573-1136-4BDC-B466-5B7DA10577E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08" name="Text Box 91">
          <a:extLst>
            <a:ext uri="{FF2B5EF4-FFF2-40B4-BE49-F238E27FC236}">
              <a16:creationId xmlns:a16="http://schemas.microsoft.com/office/drawing/2014/main" id="{987602B4-E74A-42B5-A3C4-C9E1418E9C4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09" name="Text Box 65">
          <a:extLst>
            <a:ext uri="{FF2B5EF4-FFF2-40B4-BE49-F238E27FC236}">
              <a16:creationId xmlns:a16="http://schemas.microsoft.com/office/drawing/2014/main" id="{2DE4FBF3-FE93-4B8F-B30F-27FF806000F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10" name="Text Box 91">
          <a:extLst>
            <a:ext uri="{FF2B5EF4-FFF2-40B4-BE49-F238E27FC236}">
              <a16:creationId xmlns:a16="http://schemas.microsoft.com/office/drawing/2014/main" id="{E50AE4F8-670D-4D0B-8B83-BC05A6161FA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11" name="Text Box 46">
          <a:extLst>
            <a:ext uri="{FF2B5EF4-FFF2-40B4-BE49-F238E27FC236}">
              <a16:creationId xmlns:a16="http://schemas.microsoft.com/office/drawing/2014/main" id="{9D8FED00-349D-4C48-B9AD-7315E3395DD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12" name="Text Box 43">
          <a:extLst>
            <a:ext uri="{FF2B5EF4-FFF2-40B4-BE49-F238E27FC236}">
              <a16:creationId xmlns:a16="http://schemas.microsoft.com/office/drawing/2014/main" id="{7A721C42-97E1-4302-8C26-4053C174592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3" name="Text Box 68">
          <a:extLst>
            <a:ext uri="{FF2B5EF4-FFF2-40B4-BE49-F238E27FC236}">
              <a16:creationId xmlns:a16="http://schemas.microsoft.com/office/drawing/2014/main" id="{F9695F24-CC29-457C-8813-9E79C438EA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4" name="Text Box 69">
          <a:extLst>
            <a:ext uri="{FF2B5EF4-FFF2-40B4-BE49-F238E27FC236}">
              <a16:creationId xmlns:a16="http://schemas.microsoft.com/office/drawing/2014/main" id="{62427C48-CBA1-46E0-89D3-44B38B2C77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5" name="Text Box 70">
          <a:extLst>
            <a:ext uri="{FF2B5EF4-FFF2-40B4-BE49-F238E27FC236}">
              <a16:creationId xmlns:a16="http://schemas.microsoft.com/office/drawing/2014/main" id="{9BFC77C0-D0D9-494E-A624-A91B976813A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6" name="Text Box 71">
          <a:extLst>
            <a:ext uri="{FF2B5EF4-FFF2-40B4-BE49-F238E27FC236}">
              <a16:creationId xmlns:a16="http://schemas.microsoft.com/office/drawing/2014/main" id="{E9F0A2A5-4F86-436B-8B0F-A6BD059F9BC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7" name="Text Box 72">
          <a:extLst>
            <a:ext uri="{FF2B5EF4-FFF2-40B4-BE49-F238E27FC236}">
              <a16:creationId xmlns:a16="http://schemas.microsoft.com/office/drawing/2014/main" id="{C0F3A777-311E-4CAB-A29D-0835304F1D2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8" name="Text Box 73">
          <a:extLst>
            <a:ext uri="{FF2B5EF4-FFF2-40B4-BE49-F238E27FC236}">
              <a16:creationId xmlns:a16="http://schemas.microsoft.com/office/drawing/2014/main" id="{A2D7BF91-CDFB-43DF-8B38-05982EE87E1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19" name="Text Box 46">
          <a:extLst>
            <a:ext uri="{FF2B5EF4-FFF2-40B4-BE49-F238E27FC236}">
              <a16:creationId xmlns:a16="http://schemas.microsoft.com/office/drawing/2014/main" id="{CD2A1139-1DC0-400F-ADA7-8CE88B12D89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20" name="Text Box 43">
          <a:extLst>
            <a:ext uri="{FF2B5EF4-FFF2-40B4-BE49-F238E27FC236}">
              <a16:creationId xmlns:a16="http://schemas.microsoft.com/office/drawing/2014/main" id="{75472218-B448-4DC5-A24A-1EA6BB7834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21" name="Text Box 46">
          <a:extLst>
            <a:ext uri="{FF2B5EF4-FFF2-40B4-BE49-F238E27FC236}">
              <a16:creationId xmlns:a16="http://schemas.microsoft.com/office/drawing/2014/main" id="{F8A24CFC-CF16-409E-909C-928277FB43C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22" name="Text Box 43">
          <a:extLst>
            <a:ext uri="{FF2B5EF4-FFF2-40B4-BE49-F238E27FC236}">
              <a16:creationId xmlns:a16="http://schemas.microsoft.com/office/drawing/2014/main" id="{BA62FE8D-37C8-459F-BD99-5E77E64091F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3" name="Text Box 68">
          <a:extLst>
            <a:ext uri="{FF2B5EF4-FFF2-40B4-BE49-F238E27FC236}">
              <a16:creationId xmlns:a16="http://schemas.microsoft.com/office/drawing/2014/main" id="{EFB5BF59-A67C-4802-BD50-F3AEC2C6F88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4" name="Text Box 69">
          <a:extLst>
            <a:ext uri="{FF2B5EF4-FFF2-40B4-BE49-F238E27FC236}">
              <a16:creationId xmlns:a16="http://schemas.microsoft.com/office/drawing/2014/main" id="{0D5D21D8-C6D9-4077-A9F2-E4106892B72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5" name="Text Box 70">
          <a:extLst>
            <a:ext uri="{FF2B5EF4-FFF2-40B4-BE49-F238E27FC236}">
              <a16:creationId xmlns:a16="http://schemas.microsoft.com/office/drawing/2014/main" id="{700AA257-CBC7-437F-AFF3-9B4DF8B48EB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6" name="Text Box 71">
          <a:extLst>
            <a:ext uri="{FF2B5EF4-FFF2-40B4-BE49-F238E27FC236}">
              <a16:creationId xmlns:a16="http://schemas.microsoft.com/office/drawing/2014/main" id="{371A610C-33B9-4FFB-ADD2-7ED127359E0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7" name="Text Box 72">
          <a:extLst>
            <a:ext uri="{FF2B5EF4-FFF2-40B4-BE49-F238E27FC236}">
              <a16:creationId xmlns:a16="http://schemas.microsoft.com/office/drawing/2014/main" id="{61052D18-BC9D-4BC3-9AEE-CDE0578E554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8" name="Text Box 73">
          <a:extLst>
            <a:ext uri="{FF2B5EF4-FFF2-40B4-BE49-F238E27FC236}">
              <a16:creationId xmlns:a16="http://schemas.microsoft.com/office/drawing/2014/main" id="{4F12A76C-2D03-49E9-B336-F1BBC8CF484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29" name="Text Box 46">
          <a:extLst>
            <a:ext uri="{FF2B5EF4-FFF2-40B4-BE49-F238E27FC236}">
              <a16:creationId xmlns:a16="http://schemas.microsoft.com/office/drawing/2014/main" id="{9C2DF37C-BC9F-4EA1-91EE-C5B95006C2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30" name="Text Box 43">
          <a:extLst>
            <a:ext uri="{FF2B5EF4-FFF2-40B4-BE49-F238E27FC236}">
              <a16:creationId xmlns:a16="http://schemas.microsoft.com/office/drawing/2014/main" id="{91F1F82C-B729-467E-BBA3-1324391E47A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31" name="Text Box 46">
          <a:extLst>
            <a:ext uri="{FF2B5EF4-FFF2-40B4-BE49-F238E27FC236}">
              <a16:creationId xmlns:a16="http://schemas.microsoft.com/office/drawing/2014/main" id="{5312788C-5F04-4D5B-B74E-589E5F51BB8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5A73716A-5F05-4A83-8D54-D868294B71F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C63F1A82-2A14-49B6-B381-8D2BDFAC681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2A2A633F-5539-4B98-9025-E5FA22B29FF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3407D86E-DB3E-4010-899C-DE88F9840C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99F339B5-4783-4ABB-BEE8-5E2A4CD642F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77042EFC-9124-4A92-873D-8AF710D771C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82C9414A-2D8F-4069-915F-619D8DC76F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39" name="Text Box 46">
          <a:extLst>
            <a:ext uri="{FF2B5EF4-FFF2-40B4-BE49-F238E27FC236}">
              <a16:creationId xmlns:a16="http://schemas.microsoft.com/office/drawing/2014/main" id="{39A9B1D1-78EE-474F-8492-245A546D79C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A0C8C5B3-2418-4ACC-A50D-790AE073006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41" name="Text Box 46">
          <a:extLst>
            <a:ext uri="{FF2B5EF4-FFF2-40B4-BE49-F238E27FC236}">
              <a16:creationId xmlns:a16="http://schemas.microsoft.com/office/drawing/2014/main" id="{8F4B41A2-D101-4F9D-9DA6-B065A40A1F1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42" name="Text Box 43">
          <a:extLst>
            <a:ext uri="{FF2B5EF4-FFF2-40B4-BE49-F238E27FC236}">
              <a16:creationId xmlns:a16="http://schemas.microsoft.com/office/drawing/2014/main" id="{561462BB-6F47-46DB-99DB-C9A8799F6F0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43" name="Text Box 65">
          <a:extLst>
            <a:ext uri="{FF2B5EF4-FFF2-40B4-BE49-F238E27FC236}">
              <a16:creationId xmlns:a16="http://schemas.microsoft.com/office/drawing/2014/main" id="{5D022510-8D43-4513-91EE-753D2CDAB4A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44" name="Text Box 91">
          <a:extLst>
            <a:ext uri="{FF2B5EF4-FFF2-40B4-BE49-F238E27FC236}">
              <a16:creationId xmlns:a16="http://schemas.microsoft.com/office/drawing/2014/main" id="{5BB20AEF-F92A-4939-8AF0-916D36C08CC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45" name="Text Box 65">
          <a:extLst>
            <a:ext uri="{FF2B5EF4-FFF2-40B4-BE49-F238E27FC236}">
              <a16:creationId xmlns:a16="http://schemas.microsoft.com/office/drawing/2014/main" id="{868B5253-798A-47B1-9EDB-2C2BADD4EBB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46" name="Text Box 91">
          <a:extLst>
            <a:ext uri="{FF2B5EF4-FFF2-40B4-BE49-F238E27FC236}">
              <a16:creationId xmlns:a16="http://schemas.microsoft.com/office/drawing/2014/main" id="{E5292D27-EC7F-4BC2-85C6-27DFC3707A5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47" name="Text Box 46">
          <a:extLst>
            <a:ext uri="{FF2B5EF4-FFF2-40B4-BE49-F238E27FC236}">
              <a16:creationId xmlns:a16="http://schemas.microsoft.com/office/drawing/2014/main" id="{7788DFE3-A01E-494E-999A-B82BE3A54582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48" name="Text Box 43">
          <a:extLst>
            <a:ext uri="{FF2B5EF4-FFF2-40B4-BE49-F238E27FC236}">
              <a16:creationId xmlns:a16="http://schemas.microsoft.com/office/drawing/2014/main" id="{2EB0E2E7-4942-45D6-B8FF-6D2709D5D453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49" name="Text Box 68">
          <a:extLst>
            <a:ext uri="{FF2B5EF4-FFF2-40B4-BE49-F238E27FC236}">
              <a16:creationId xmlns:a16="http://schemas.microsoft.com/office/drawing/2014/main" id="{C0D7F902-7F9D-4625-84AD-C0EC4CC730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0" name="Text Box 69">
          <a:extLst>
            <a:ext uri="{FF2B5EF4-FFF2-40B4-BE49-F238E27FC236}">
              <a16:creationId xmlns:a16="http://schemas.microsoft.com/office/drawing/2014/main" id="{C40D3699-26BE-4A34-AC4E-259F7B865EF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1" name="Text Box 70">
          <a:extLst>
            <a:ext uri="{FF2B5EF4-FFF2-40B4-BE49-F238E27FC236}">
              <a16:creationId xmlns:a16="http://schemas.microsoft.com/office/drawing/2014/main" id="{DC0A6C48-36B9-429A-8437-75D5E21BB41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2" name="Text Box 71">
          <a:extLst>
            <a:ext uri="{FF2B5EF4-FFF2-40B4-BE49-F238E27FC236}">
              <a16:creationId xmlns:a16="http://schemas.microsoft.com/office/drawing/2014/main" id="{8E117270-B543-41E0-A094-EDFC67BF0C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3" name="Text Box 72">
          <a:extLst>
            <a:ext uri="{FF2B5EF4-FFF2-40B4-BE49-F238E27FC236}">
              <a16:creationId xmlns:a16="http://schemas.microsoft.com/office/drawing/2014/main" id="{4058A7AE-AA2D-4A23-BB04-02C9F7B98AA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4" name="Text Box 73">
          <a:extLst>
            <a:ext uri="{FF2B5EF4-FFF2-40B4-BE49-F238E27FC236}">
              <a16:creationId xmlns:a16="http://schemas.microsoft.com/office/drawing/2014/main" id="{E12A2BD5-7764-4A97-849F-64CDBCEB4AF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55" name="Text Box 46">
          <a:extLst>
            <a:ext uri="{FF2B5EF4-FFF2-40B4-BE49-F238E27FC236}">
              <a16:creationId xmlns:a16="http://schemas.microsoft.com/office/drawing/2014/main" id="{719B410B-6E12-4EDA-9001-F57B89E0AE8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56" name="Text Box 43">
          <a:extLst>
            <a:ext uri="{FF2B5EF4-FFF2-40B4-BE49-F238E27FC236}">
              <a16:creationId xmlns:a16="http://schemas.microsoft.com/office/drawing/2014/main" id="{0CED910E-D4B6-4214-9BC3-F8B06803097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B7E4B573-10E3-4D15-8879-02FE44728A1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58" name="Text Box 43">
          <a:extLst>
            <a:ext uri="{FF2B5EF4-FFF2-40B4-BE49-F238E27FC236}">
              <a16:creationId xmlns:a16="http://schemas.microsoft.com/office/drawing/2014/main" id="{198BBEED-A58F-412A-A7CE-C2EE4D740C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9" name="Text Box 68">
          <a:extLst>
            <a:ext uri="{FF2B5EF4-FFF2-40B4-BE49-F238E27FC236}">
              <a16:creationId xmlns:a16="http://schemas.microsoft.com/office/drawing/2014/main" id="{E431520C-F980-4E7A-AE32-178027D6B80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0" name="Text Box 69">
          <a:extLst>
            <a:ext uri="{FF2B5EF4-FFF2-40B4-BE49-F238E27FC236}">
              <a16:creationId xmlns:a16="http://schemas.microsoft.com/office/drawing/2014/main" id="{6C997A48-CD4F-4F19-9D07-19DD93A7631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1" name="Text Box 70">
          <a:extLst>
            <a:ext uri="{FF2B5EF4-FFF2-40B4-BE49-F238E27FC236}">
              <a16:creationId xmlns:a16="http://schemas.microsoft.com/office/drawing/2014/main" id="{7608E449-61AC-4F69-9BD6-B7C59BE316D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2" name="Text Box 71">
          <a:extLst>
            <a:ext uri="{FF2B5EF4-FFF2-40B4-BE49-F238E27FC236}">
              <a16:creationId xmlns:a16="http://schemas.microsoft.com/office/drawing/2014/main" id="{9047933F-BD59-4F77-A416-FDDF1D4EE1F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3" name="Text Box 72">
          <a:extLst>
            <a:ext uri="{FF2B5EF4-FFF2-40B4-BE49-F238E27FC236}">
              <a16:creationId xmlns:a16="http://schemas.microsoft.com/office/drawing/2014/main" id="{D3F0D320-552F-4C4F-B05F-F861A83A38C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4" name="Text Box 73">
          <a:extLst>
            <a:ext uri="{FF2B5EF4-FFF2-40B4-BE49-F238E27FC236}">
              <a16:creationId xmlns:a16="http://schemas.microsoft.com/office/drawing/2014/main" id="{E2D0E4E2-79E6-4B13-96F5-2B724EAF299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65" name="Text Box 46">
          <a:extLst>
            <a:ext uri="{FF2B5EF4-FFF2-40B4-BE49-F238E27FC236}">
              <a16:creationId xmlns:a16="http://schemas.microsoft.com/office/drawing/2014/main" id="{8AA598DE-60CD-4EB2-827A-AAE30B07F31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66" name="Text Box 43">
          <a:extLst>
            <a:ext uri="{FF2B5EF4-FFF2-40B4-BE49-F238E27FC236}">
              <a16:creationId xmlns:a16="http://schemas.microsoft.com/office/drawing/2014/main" id="{1E6F98A8-4522-458A-A92B-333C162F4C2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67" name="Text Box 46">
          <a:extLst>
            <a:ext uri="{FF2B5EF4-FFF2-40B4-BE49-F238E27FC236}">
              <a16:creationId xmlns:a16="http://schemas.microsoft.com/office/drawing/2014/main" id="{73883165-0C6A-41A9-BAB5-01FEEFD69E1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B6C376DF-CE9C-4F00-BB62-8FDBA61DCD4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8E61B049-64D8-4B61-B78C-DD7FEA42854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70C3191B-E252-42F4-954C-A81B11996B2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9E225417-6EF1-4E79-9B1D-A84542EFED7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D1519233-3BF9-4587-B11E-14A52CF29FA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70A62AAD-83E9-44E3-BD57-40C1443C6C6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74" name="Text Box 46">
          <a:extLst>
            <a:ext uri="{FF2B5EF4-FFF2-40B4-BE49-F238E27FC236}">
              <a16:creationId xmlns:a16="http://schemas.microsoft.com/office/drawing/2014/main" id="{A56C442D-0D3E-4095-9B2F-042444AF0F7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75" name="Text Box 43">
          <a:extLst>
            <a:ext uri="{FF2B5EF4-FFF2-40B4-BE49-F238E27FC236}">
              <a16:creationId xmlns:a16="http://schemas.microsoft.com/office/drawing/2014/main" id="{9F71F00A-114E-47AA-ABB4-A8634804A2F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76" name="Text Box 46">
          <a:extLst>
            <a:ext uri="{FF2B5EF4-FFF2-40B4-BE49-F238E27FC236}">
              <a16:creationId xmlns:a16="http://schemas.microsoft.com/office/drawing/2014/main" id="{6A1C6F1F-3595-4C67-9069-6563DE6275C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77" name="Text Box 43">
          <a:extLst>
            <a:ext uri="{FF2B5EF4-FFF2-40B4-BE49-F238E27FC236}">
              <a16:creationId xmlns:a16="http://schemas.microsoft.com/office/drawing/2014/main" id="{E3013872-7D83-4264-8854-7118D388C64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578" name="Text Box 10">
          <a:extLst>
            <a:ext uri="{FF2B5EF4-FFF2-40B4-BE49-F238E27FC236}">
              <a16:creationId xmlns:a16="http://schemas.microsoft.com/office/drawing/2014/main" id="{741167A5-FBEE-4975-A228-3DD4EE7D8677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579" name="Text Box 11">
          <a:extLst>
            <a:ext uri="{FF2B5EF4-FFF2-40B4-BE49-F238E27FC236}">
              <a16:creationId xmlns:a16="http://schemas.microsoft.com/office/drawing/2014/main" id="{70DBA2F0-451A-4B26-85D9-9B55DDD31107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80" name="Text Box 65">
          <a:extLst>
            <a:ext uri="{FF2B5EF4-FFF2-40B4-BE49-F238E27FC236}">
              <a16:creationId xmlns:a16="http://schemas.microsoft.com/office/drawing/2014/main" id="{81079EA9-1DB4-4A15-9FC8-98BFA9D282A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81" name="Text Box 91">
          <a:extLst>
            <a:ext uri="{FF2B5EF4-FFF2-40B4-BE49-F238E27FC236}">
              <a16:creationId xmlns:a16="http://schemas.microsoft.com/office/drawing/2014/main" id="{508D7F53-C635-46DE-8671-9B5A4A884E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82" name="Text Box 65">
          <a:extLst>
            <a:ext uri="{FF2B5EF4-FFF2-40B4-BE49-F238E27FC236}">
              <a16:creationId xmlns:a16="http://schemas.microsoft.com/office/drawing/2014/main" id="{E52098BC-5285-42E8-ACEE-19B312440C7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83" name="Text Box 91">
          <a:extLst>
            <a:ext uri="{FF2B5EF4-FFF2-40B4-BE49-F238E27FC236}">
              <a16:creationId xmlns:a16="http://schemas.microsoft.com/office/drawing/2014/main" id="{CD484007-F16E-43DF-A902-AF57D72F293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84" name="Text Box 46">
          <a:extLst>
            <a:ext uri="{FF2B5EF4-FFF2-40B4-BE49-F238E27FC236}">
              <a16:creationId xmlns:a16="http://schemas.microsoft.com/office/drawing/2014/main" id="{83624004-B09A-49D7-A6CE-B7DEBB3282D9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85" name="Text Box 43">
          <a:extLst>
            <a:ext uri="{FF2B5EF4-FFF2-40B4-BE49-F238E27FC236}">
              <a16:creationId xmlns:a16="http://schemas.microsoft.com/office/drawing/2014/main" id="{AFC8772B-3DA9-4002-8296-F6365BD4E81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86" name="Text Box 68">
          <a:extLst>
            <a:ext uri="{FF2B5EF4-FFF2-40B4-BE49-F238E27FC236}">
              <a16:creationId xmlns:a16="http://schemas.microsoft.com/office/drawing/2014/main" id="{DEB7899B-91AC-4391-8087-B709D0B2BD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87" name="Text Box 69">
          <a:extLst>
            <a:ext uri="{FF2B5EF4-FFF2-40B4-BE49-F238E27FC236}">
              <a16:creationId xmlns:a16="http://schemas.microsoft.com/office/drawing/2014/main" id="{CEF821B7-3ED2-4F8A-B2EC-BF2C7CFA47C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88" name="Text Box 70">
          <a:extLst>
            <a:ext uri="{FF2B5EF4-FFF2-40B4-BE49-F238E27FC236}">
              <a16:creationId xmlns:a16="http://schemas.microsoft.com/office/drawing/2014/main" id="{BE4CF5B5-A583-4B0C-AF5D-756F0ADAABF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89" name="Text Box 71">
          <a:extLst>
            <a:ext uri="{FF2B5EF4-FFF2-40B4-BE49-F238E27FC236}">
              <a16:creationId xmlns:a16="http://schemas.microsoft.com/office/drawing/2014/main" id="{FF3DB34A-8C18-4BD6-8BF6-EAF8156C5D0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0" name="Text Box 72">
          <a:extLst>
            <a:ext uri="{FF2B5EF4-FFF2-40B4-BE49-F238E27FC236}">
              <a16:creationId xmlns:a16="http://schemas.microsoft.com/office/drawing/2014/main" id="{E0847C9E-6E76-4110-8FDA-CFC1C13717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1" name="Text Box 73">
          <a:extLst>
            <a:ext uri="{FF2B5EF4-FFF2-40B4-BE49-F238E27FC236}">
              <a16:creationId xmlns:a16="http://schemas.microsoft.com/office/drawing/2014/main" id="{DAAADD97-45DE-4515-99DA-7D5A5B867BE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23F438F3-DE1B-40B2-9296-C65B28F25C5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C6D058F5-BC45-465D-BF50-4025C35A3C7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7F65D7CE-7E1B-4883-B45D-B46830205BC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95" name="Text Box 43">
          <a:extLst>
            <a:ext uri="{FF2B5EF4-FFF2-40B4-BE49-F238E27FC236}">
              <a16:creationId xmlns:a16="http://schemas.microsoft.com/office/drawing/2014/main" id="{1E9DC9B6-338E-4790-A07F-4DBAC205918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6" name="Text Box 68">
          <a:extLst>
            <a:ext uri="{FF2B5EF4-FFF2-40B4-BE49-F238E27FC236}">
              <a16:creationId xmlns:a16="http://schemas.microsoft.com/office/drawing/2014/main" id="{9237C7BD-69E7-498D-AABF-9AAED95ED43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7" name="Text Box 69">
          <a:extLst>
            <a:ext uri="{FF2B5EF4-FFF2-40B4-BE49-F238E27FC236}">
              <a16:creationId xmlns:a16="http://schemas.microsoft.com/office/drawing/2014/main" id="{977FA45F-5D85-40FF-9228-362F4B5A081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8" name="Text Box 70">
          <a:extLst>
            <a:ext uri="{FF2B5EF4-FFF2-40B4-BE49-F238E27FC236}">
              <a16:creationId xmlns:a16="http://schemas.microsoft.com/office/drawing/2014/main" id="{11935005-2AC3-4988-A028-5AE1043AC00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9" name="Text Box 71">
          <a:extLst>
            <a:ext uri="{FF2B5EF4-FFF2-40B4-BE49-F238E27FC236}">
              <a16:creationId xmlns:a16="http://schemas.microsoft.com/office/drawing/2014/main" id="{0DBCBF44-F009-4DF0-8CC1-2064FD786FB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00" name="Text Box 72">
          <a:extLst>
            <a:ext uri="{FF2B5EF4-FFF2-40B4-BE49-F238E27FC236}">
              <a16:creationId xmlns:a16="http://schemas.microsoft.com/office/drawing/2014/main" id="{9F687EB1-8B48-4373-9859-CEA9E998CEF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01" name="Text Box 73">
          <a:extLst>
            <a:ext uri="{FF2B5EF4-FFF2-40B4-BE49-F238E27FC236}">
              <a16:creationId xmlns:a16="http://schemas.microsoft.com/office/drawing/2014/main" id="{CE03E9BC-9B31-4F2C-A87C-E60EB74229F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434399BA-5BB8-4628-9F6B-C82AD5AC875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69A8B250-244F-4A76-B738-127F1B81B3B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04" name="Text Box 46">
          <a:extLst>
            <a:ext uri="{FF2B5EF4-FFF2-40B4-BE49-F238E27FC236}">
              <a16:creationId xmlns:a16="http://schemas.microsoft.com/office/drawing/2014/main" id="{CF93305D-A66A-4121-9FE8-AC66E6F4D5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05" name="Text Box 43">
          <a:extLst>
            <a:ext uri="{FF2B5EF4-FFF2-40B4-BE49-F238E27FC236}">
              <a16:creationId xmlns:a16="http://schemas.microsoft.com/office/drawing/2014/main" id="{542C21E4-5C2F-4C84-B6E0-DCABBC6F12E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06" name="Text Box 68">
          <a:extLst>
            <a:ext uri="{FF2B5EF4-FFF2-40B4-BE49-F238E27FC236}">
              <a16:creationId xmlns:a16="http://schemas.microsoft.com/office/drawing/2014/main" id="{E6F93B2C-31A2-465C-967A-16162E50CA6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07" name="Text Box 69">
          <a:extLst>
            <a:ext uri="{FF2B5EF4-FFF2-40B4-BE49-F238E27FC236}">
              <a16:creationId xmlns:a16="http://schemas.microsoft.com/office/drawing/2014/main" id="{FAA49128-7130-4804-B10E-25FF93292C2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08" name="Text Box 70">
          <a:extLst>
            <a:ext uri="{FF2B5EF4-FFF2-40B4-BE49-F238E27FC236}">
              <a16:creationId xmlns:a16="http://schemas.microsoft.com/office/drawing/2014/main" id="{94A21A99-08FC-436A-886C-0395A5394D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09" name="Text Box 71">
          <a:extLst>
            <a:ext uri="{FF2B5EF4-FFF2-40B4-BE49-F238E27FC236}">
              <a16:creationId xmlns:a16="http://schemas.microsoft.com/office/drawing/2014/main" id="{672252CA-07FE-4421-99D7-1529EFBECC8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10" name="Text Box 72">
          <a:extLst>
            <a:ext uri="{FF2B5EF4-FFF2-40B4-BE49-F238E27FC236}">
              <a16:creationId xmlns:a16="http://schemas.microsoft.com/office/drawing/2014/main" id="{25AFBDE4-3253-473B-85D4-B069609EA96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11" name="Text Box 73">
          <a:extLst>
            <a:ext uri="{FF2B5EF4-FFF2-40B4-BE49-F238E27FC236}">
              <a16:creationId xmlns:a16="http://schemas.microsoft.com/office/drawing/2014/main" id="{41BE6442-4D5B-405B-8D9E-64F0327AC60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12" name="Text Box 46">
          <a:extLst>
            <a:ext uri="{FF2B5EF4-FFF2-40B4-BE49-F238E27FC236}">
              <a16:creationId xmlns:a16="http://schemas.microsoft.com/office/drawing/2014/main" id="{A4373801-7CC2-4B64-8849-BBD7DF17E7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13" name="Text Box 43">
          <a:extLst>
            <a:ext uri="{FF2B5EF4-FFF2-40B4-BE49-F238E27FC236}">
              <a16:creationId xmlns:a16="http://schemas.microsoft.com/office/drawing/2014/main" id="{AF6FD40D-6235-450F-8C06-013107EE66C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D2390C5F-EB75-4A13-AE7B-514C5C147FD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15" name="Text Box 43">
          <a:extLst>
            <a:ext uri="{FF2B5EF4-FFF2-40B4-BE49-F238E27FC236}">
              <a16:creationId xmlns:a16="http://schemas.microsoft.com/office/drawing/2014/main" id="{41029167-6083-4AC4-8E0C-EE051F71800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616" name="Text Box 10">
          <a:extLst>
            <a:ext uri="{FF2B5EF4-FFF2-40B4-BE49-F238E27FC236}">
              <a16:creationId xmlns:a16="http://schemas.microsoft.com/office/drawing/2014/main" id="{8F66E134-E785-4D2B-935D-0049E153428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17" name="Text Box 65">
          <a:extLst>
            <a:ext uri="{FF2B5EF4-FFF2-40B4-BE49-F238E27FC236}">
              <a16:creationId xmlns:a16="http://schemas.microsoft.com/office/drawing/2014/main" id="{94961DD8-9C75-40A2-B934-DF06B83D382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18" name="Text Box 91">
          <a:extLst>
            <a:ext uri="{FF2B5EF4-FFF2-40B4-BE49-F238E27FC236}">
              <a16:creationId xmlns:a16="http://schemas.microsoft.com/office/drawing/2014/main" id="{33DA758E-C925-49C1-9E61-1EBF958D91A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19" name="Text Box 65">
          <a:extLst>
            <a:ext uri="{FF2B5EF4-FFF2-40B4-BE49-F238E27FC236}">
              <a16:creationId xmlns:a16="http://schemas.microsoft.com/office/drawing/2014/main" id="{04D6E244-C22B-4241-8C7B-3C6B1C222AF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C952B1E0-DCDC-42FD-B27A-01009570EF6D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AA957451-4148-4822-96D9-848A1BEA84B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F69C6455-A870-4E23-83FF-2EA481D02F2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F2D7D358-F878-4C30-A175-49CE84C52A3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8FBA87D7-69A9-4984-BA76-24171CCE834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F768DFB2-D109-4659-90F0-1C18EDEE59E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954C6D89-8038-43D4-8B4B-2514461ECD1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8A7EBCD4-92E3-4622-8E42-0F19F3C0CA6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5519D237-7F56-4EFD-B1D3-1EAE4B9988B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29C2E94A-3A81-47B3-A5BF-1E1364A8A1A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AF306C7-0544-4B19-B888-98DC1878B97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A9F43040-9BC7-414B-B5DE-39335898936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B8356463-54A1-42CA-A92A-4A3065C9259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3B4ADE17-8592-4692-8D76-406B104F1B2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E8B78D2E-164F-426D-A6E6-5441C3926CD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DD9A75EF-042D-4810-99C9-057F66FE9F5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60111F1E-EC55-4AB8-92DF-F2C2A92F52B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EF24B332-EE1F-4992-BA49-91647B261F6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EFD6283E-0943-4E1D-8F7F-0DCC0242A1A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54794EAD-C2C6-4066-836D-E211112B7E0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8A11D222-7039-45C6-A9A7-D85968538EA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F4F5F917-273C-49CD-8C51-62C50EFD66A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2" name="Text Box 68">
          <a:extLst>
            <a:ext uri="{FF2B5EF4-FFF2-40B4-BE49-F238E27FC236}">
              <a16:creationId xmlns:a16="http://schemas.microsoft.com/office/drawing/2014/main" id="{A4DCC169-9B76-470D-9BE0-F46580A264D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3" name="Text Box 69">
          <a:extLst>
            <a:ext uri="{FF2B5EF4-FFF2-40B4-BE49-F238E27FC236}">
              <a16:creationId xmlns:a16="http://schemas.microsoft.com/office/drawing/2014/main" id="{5E8487B7-2AFF-44E0-A73C-5E5787BD4F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4" name="Text Box 70">
          <a:extLst>
            <a:ext uri="{FF2B5EF4-FFF2-40B4-BE49-F238E27FC236}">
              <a16:creationId xmlns:a16="http://schemas.microsoft.com/office/drawing/2014/main" id="{9B7B7F60-28BD-4C78-9A19-6C78F587CD8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5" name="Text Box 71">
          <a:extLst>
            <a:ext uri="{FF2B5EF4-FFF2-40B4-BE49-F238E27FC236}">
              <a16:creationId xmlns:a16="http://schemas.microsoft.com/office/drawing/2014/main" id="{A89E81E2-D5CF-4DC2-A84A-CA46EE5DC9E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6" name="Text Box 72">
          <a:extLst>
            <a:ext uri="{FF2B5EF4-FFF2-40B4-BE49-F238E27FC236}">
              <a16:creationId xmlns:a16="http://schemas.microsoft.com/office/drawing/2014/main" id="{7C338CDC-BA5F-48CE-B45E-7402D5E576A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7" name="Text Box 73">
          <a:extLst>
            <a:ext uri="{FF2B5EF4-FFF2-40B4-BE49-F238E27FC236}">
              <a16:creationId xmlns:a16="http://schemas.microsoft.com/office/drawing/2014/main" id="{57F534C8-04FD-42A1-8DC5-7FDC2786B87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20C80825-7E43-4A2B-9490-F208C9A25F2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DC4E040A-BFCB-4C81-A8D4-2CCBEC12BC5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50" name="Text Box 46">
          <a:extLst>
            <a:ext uri="{FF2B5EF4-FFF2-40B4-BE49-F238E27FC236}">
              <a16:creationId xmlns:a16="http://schemas.microsoft.com/office/drawing/2014/main" id="{3EDCE5A9-2495-4BA7-8AAC-88B22FA9155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51" name="Text Box 43">
          <a:extLst>
            <a:ext uri="{FF2B5EF4-FFF2-40B4-BE49-F238E27FC236}">
              <a16:creationId xmlns:a16="http://schemas.microsoft.com/office/drawing/2014/main" id="{DF4E5346-E033-4625-87EB-E6BB7CD63B0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0BEFCD25-C6BA-409B-8559-8E9DBB1FA29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53" name="Text Box 65">
          <a:extLst>
            <a:ext uri="{FF2B5EF4-FFF2-40B4-BE49-F238E27FC236}">
              <a16:creationId xmlns:a16="http://schemas.microsoft.com/office/drawing/2014/main" id="{4D5E9049-D5E1-4FB9-A821-4A352FDA423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54" name="Text Box 91">
          <a:extLst>
            <a:ext uri="{FF2B5EF4-FFF2-40B4-BE49-F238E27FC236}">
              <a16:creationId xmlns:a16="http://schemas.microsoft.com/office/drawing/2014/main" id="{D9EF40DB-CFD9-4095-8303-4DE4968E4C9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55" name="Text Box 65">
          <a:extLst>
            <a:ext uri="{FF2B5EF4-FFF2-40B4-BE49-F238E27FC236}">
              <a16:creationId xmlns:a16="http://schemas.microsoft.com/office/drawing/2014/main" id="{9782B7D4-8E01-4AB2-BD33-E04FA7F21FE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BBB08B1-0CC0-4A91-BC3A-DE6E5814E20F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DEC92970-FE3F-48D6-AF2F-D62CE2B77341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6468B349-4DA8-4B14-B71F-20D9FEBF42E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EDA0AEBF-174E-4BA0-BCD7-2841366D754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4EE952A5-D886-4538-9C3D-66DA7443E86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3B8F8BC5-C29C-42F4-9231-EB80D34783B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D0029752-B091-4EDE-ABE9-91F74A16DF6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C1B4CCFB-A1C1-48CC-ABC3-D93D6CF34EB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056B4C1B-D9C0-451B-88B8-4B96189B425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CC99A068-E602-4881-81D4-E4D07941D70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1040BE48-504E-4209-8CD0-3359B5FD9D9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F8892DC-13C2-4B08-974D-443AB9E7FB7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8" name="Text Box 68">
          <a:extLst>
            <a:ext uri="{FF2B5EF4-FFF2-40B4-BE49-F238E27FC236}">
              <a16:creationId xmlns:a16="http://schemas.microsoft.com/office/drawing/2014/main" id="{4DBBE4E0-11C5-48D3-B7A1-F99D2B56A02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9" name="Text Box 69">
          <a:extLst>
            <a:ext uri="{FF2B5EF4-FFF2-40B4-BE49-F238E27FC236}">
              <a16:creationId xmlns:a16="http://schemas.microsoft.com/office/drawing/2014/main" id="{7592322D-3305-4BC0-B7AC-710F167FA52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70" name="Text Box 70">
          <a:extLst>
            <a:ext uri="{FF2B5EF4-FFF2-40B4-BE49-F238E27FC236}">
              <a16:creationId xmlns:a16="http://schemas.microsoft.com/office/drawing/2014/main" id="{D2EC9E3B-6C94-447F-9DB7-60512B5547D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71" name="Text Box 71">
          <a:extLst>
            <a:ext uri="{FF2B5EF4-FFF2-40B4-BE49-F238E27FC236}">
              <a16:creationId xmlns:a16="http://schemas.microsoft.com/office/drawing/2014/main" id="{541A85BB-14BA-4E9C-B21E-69ABC58F00B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72" name="Text Box 72">
          <a:extLst>
            <a:ext uri="{FF2B5EF4-FFF2-40B4-BE49-F238E27FC236}">
              <a16:creationId xmlns:a16="http://schemas.microsoft.com/office/drawing/2014/main" id="{E84CFE24-40B5-4822-BEFF-BB47461270A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73" name="Text Box 73">
          <a:extLst>
            <a:ext uri="{FF2B5EF4-FFF2-40B4-BE49-F238E27FC236}">
              <a16:creationId xmlns:a16="http://schemas.microsoft.com/office/drawing/2014/main" id="{5621EDA4-919B-4A5B-89AF-07A3D2B3BF1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790397CA-19F2-4E05-9E14-5A2F8BC0641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59899C16-778B-449E-A75C-CAAF3F5062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AF06784A-B499-47DF-85F7-DF01F987D2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855F5371-514B-45A8-8238-1E17E3DE86C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678" name="Text Box 68">
          <a:extLst>
            <a:ext uri="{FF2B5EF4-FFF2-40B4-BE49-F238E27FC236}">
              <a16:creationId xmlns:a16="http://schemas.microsoft.com/office/drawing/2014/main" id="{AE9981E5-98B7-42B4-85C9-B914D7A1812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679" name="Text Box 69">
          <a:extLst>
            <a:ext uri="{FF2B5EF4-FFF2-40B4-BE49-F238E27FC236}">
              <a16:creationId xmlns:a16="http://schemas.microsoft.com/office/drawing/2014/main" id="{D7C00380-F8D5-45F0-B31D-CDEE07953D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680" name="Text Box 70">
          <a:extLst>
            <a:ext uri="{FF2B5EF4-FFF2-40B4-BE49-F238E27FC236}">
              <a16:creationId xmlns:a16="http://schemas.microsoft.com/office/drawing/2014/main" id="{07D4ED69-B2B3-406F-9463-03EF29B1513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681" name="Text Box 71">
          <a:extLst>
            <a:ext uri="{FF2B5EF4-FFF2-40B4-BE49-F238E27FC236}">
              <a16:creationId xmlns:a16="http://schemas.microsoft.com/office/drawing/2014/main" id="{ED6269FF-6D80-4806-97FC-FB14D32DE0C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682" name="Text Box 72">
          <a:extLst>
            <a:ext uri="{FF2B5EF4-FFF2-40B4-BE49-F238E27FC236}">
              <a16:creationId xmlns:a16="http://schemas.microsoft.com/office/drawing/2014/main" id="{7BD87ED1-F829-4264-B23A-E850936241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683" name="Text Box 73">
          <a:extLst>
            <a:ext uri="{FF2B5EF4-FFF2-40B4-BE49-F238E27FC236}">
              <a16:creationId xmlns:a16="http://schemas.microsoft.com/office/drawing/2014/main" id="{444EB6E9-19F1-4DAB-840C-C03FB8F8A8A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827F8EB9-9D65-4D8A-A62C-132EAC2F89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9B6A82D3-0E3E-4E4C-80F7-3FF038FC3FB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7A32860A-F433-4DF3-95BE-1A7482AF8E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CD9A0CE9-7842-48E3-BE8F-55BF4616053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688" name="Text Box 10">
          <a:extLst>
            <a:ext uri="{FF2B5EF4-FFF2-40B4-BE49-F238E27FC236}">
              <a16:creationId xmlns:a16="http://schemas.microsoft.com/office/drawing/2014/main" id="{741FA51E-AE50-4823-A5B4-68E84CF895FA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689" name="Text Box 11">
          <a:extLst>
            <a:ext uri="{FF2B5EF4-FFF2-40B4-BE49-F238E27FC236}">
              <a16:creationId xmlns:a16="http://schemas.microsoft.com/office/drawing/2014/main" id="{31FF7509-F3CC-4435-A289-17AD3BCD17C2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690" name="Text Box 65">
          <a:extLst>
            <a:ext uri="{FF2B5EF4-FFF2-40B4-BE49-F238E27FC236}">
              <a16:creationId xmlns:a16="http://schemas.microsoft.com/office/drawing/2014/main" id="{0A1ABC11-DA7D-4CA7-AD96-5361E17A48E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691" name="Text Box 91">
          <a:extLst>
            <a:ext uri="{FF2B5EF4-FFF2-40B4-BE49-F238E27FC236}">
              <a16:creationId xmlns:a16="http://schemas.microsoft.com/office/drawing/2014/main" id="{D8B3D6F1-FF27-4C82-B391-C621B7232D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692" name="Text Box 65">
          <a:extLst>
            <a:ext uri="{FF2B5EF4-FFF2-40B4-BE49-F238E27FC236}">
              <a16:creationId xmlns:a16="http://schemas.microsoft.com/office/drawing/2014/main" id="{9EAFF8BE-C5EA-4D2B-B1AE-ECEE7D0B8F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693" name="Text Box 91">
          <a:extLst>
            <a:ext uri="{FF2B5EF4-FFF2-40B4-BE49-F238E27FC236}">
              <a16:creationId xmlns:a16="http://schemas.microsoft.com/office/drawing/2014/main" id="{5923B633-9F8D-4ADB-AF02-BE95729D5F5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0D51DA11-6932-433B-B3B9-5DBE23A0311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EBBF0141-C600-4BA3-9BCB-96F31D8EFE8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696" name="Text Box 68">
          <a:extLst>
            <a:ext uri="{FF2B5EF4-FFF2-40B4-BE49-F238E27FC236}">
              <a16:creationId xmlns:a16="http://schemas.microsoft.com/office/drawing/2014/main" id="{2C0DD263-68D9-4DD3-A632-95425F986C4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697" name="Text Box 69">
          <a:extLst>
            <a:ext uri="{FF2B5EF4-FFF2-40B4-BE49-F238E27FC236}">
              <a16:creationId xmlns:a16="http://schemas.microsoft.com/office/drawing/2014/main" id="{361D94F2-A185-4E41-A0BD-B3CB09F016C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698" name="Text Box 70">
          <a:extLst>
            <a:ext uri="{FF2B5EF4-FFF2-40B4-BE49-F238E27FC236}">
              <a16:creationId xmlns:a16="http://schemas.microsoft.com/office/drawing/2014/main" id="{CC5F4F52-836E-4B98-BA8F-9D70229CDF6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699" name="Text Box 71">
          <a:extLst>
            <a:ext uri="{FF2B5EF4-FFF2-40B4-BE49-F238E27FC236}">
              <a16:creationId xmlns:a16="http://schemas.microsoft.com/office/drawing/2014/main" id="{CA7D6937-6750-4438-8292-439C12CF0D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00" name="Text Box 72">
          <a:extLst>
            <a:ext uri="{FF2B5EF4-FFF2-40B4-BE49-F238E27FC236}">
              <a16:creationId xmlns:a16="http://schemas.microsoft.com/office/drawing/2014/main" id="{D9AFEE70-A411-40E7-B2E7-F9F9E7FBD0D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01" name="Text Box 73">
          <a:extLst>
            <a:ext uri="{FF2B5EF4-FFF2-40B4-BE49-F238E27FC236}">
              <a16:creationId xmlns:a16="http://schemas.microsoft.com/office/drawing/2014/main" id="{E3935A42-2012-4029-8943-A69389ACBF6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89AC7D90-C8B3-462D-915E-960C2825159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3F2C1052-63FC-4C19-936E-16DAF215AF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641CB6C4-C8DF-4D7A-984D-BE722281F64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60FA1850-5404-4100-8368-73D6E62FAF3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06" name="Text Box 68">
          <a:extLst>
            <a:ext uri="{FF2B5EF4-FFF2-40B4-BE49-F238E27FC236}">
              <a16:creationId xmlns:a16="http://schemas.microsoft.com/office/drawing/2014/main" id="{029FE045-249C-4DE7-9981-95F1935396D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07" name="Text Box 69">
          <a:extLst>
            <a:ext uri="{FF2B5EF4-FFF2-40B4-BE49-F238E27FC236}">
              <a16:creationId xmlns:a16="http://schemas.microsoft.com/office/drawing/2014/main" id="{6733015F-8EB3-4BDD-A6DB-01984E6DD24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08" name="Text Box 70">
          <a:extLst>
            <a:ext uri="{FF2B5EF4-FFF2-40B4-BE49-F238E27FC236}">
              <a16:creationId xmlns:a16="http://schemas.microsoft.com/office/drawing/2014/main" id="{C8018EA0-5B06-4BD1-8877-7A83EA4A72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09" name="Text Box 71">
          <a:extLst>
            <a:ext uri="{FF2B5EF4-FFF2-40B4-BE49-F238E27FC236}">
              <a16:creationId xmlns:a16="http://schemas.microsoft.com/office/drawing/2014/main" id="{16EDA17A-AFEC-4FAF-A1CB-93DAA1B0BA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10" name="Text Box 72">
          <a:extLst>
            <a:ext uri="{FF2B5EF4-FFF2-40B4-BE49-F238E27FC236}">
              <a16:creationId xmlns:a16="http://schemas.microsoft.com/office/drawing/2014/main" id="{E0FEC757-2E6A-4CD5-B591-118907F1E8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11" name="Text Box 73">
          <a:extLst>
            <a:ext uri="{FF2B5EF4-FFF2-40B4-BE49-F238E27FC236}">
              <a16:creationId xmlns:a16="http://schemas.microsoft.com/office/drawing/2014/main" id="{B848A77F-0EB8-43C6-B1C9-49E45FEA22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D32D1ED9-B3F1-47CF-9310-29E988122F9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97CF96D-7712-4ACA-BBE2-CF78235EC05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ABBE9A15-E672-496A-B1C4-2C52FDB6202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FBA4DBEA-889B-4CD1-A061-5BC01F1D655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16" name="Text Box 68">
          <a:extLst>
            <a:ext uri="{FF2B5EF4-FFF2-40B4-BE49-F238E27FC236}">
              <a16:creationId xmlns:a16="http://schemas.microsoft.com/office/drawing/2014/main" id="{3952652B-7F6B-4DE9-BC5E-358C93ECE0F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17" name="Text Box 69">
          <a:extLst>
            <a:ext uri="{FF2B5EF4-FFF2-40B4-BE49-F238E27FC236}">
              <a16:creationId xmlns:a16="http://schemas.microsoft.com/office/drawing/2014/main" id="{97F02AB4-79D1-4091-9BDD-66D5BD8EDD4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18" name="Text Box 70">
          <a:extLst>
            <a:ext uri="{FF2B5EF4-FFF2-40B4-BE49-F238E27FC236}">
              <a16:creationId xmlns:a16="http://schemas.microsoft.com/office/drawing/2014/main" id="{26B9DA12-E08D-4CC8-856A-6A70F92A257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19" name="Text Box 71">
          <a:extLst>
            <a:ext uri="{FF2B5EF4-FFF2-40B4-BE49-F238E27FC236}">
              <a16:creationId xmlns:a16="http://schemas.microsoft.com/office/drawing/2014/main" id="{BA0F9C8B-2FC5-45FD-A1CD-C296833C25E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20" name="Text Box 72">
          <a:extLst>
            <a:ext uri="{FF2B5EF4-FFF2-40B4-BE49-F238E27FC236}">
              <a16:creationId xmlns:a16="http://schemas.microsoft.com/office/drawing/2014/main" id="{7DE8F501-0C55-473F-94A0-58B3414C9E0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21" name="Text Box 73">
          <a:extLst>
            <a:ext uri="{FF2B5EF4-FFF2-40B4-BE49-F238E27FC236}">
              <a16:creationId xmlns:a16="http://schemas.microsoft.com/office/drawing/2014/main" id="{0FA80327-B2A8-49BA-8E7F-2FF6CEA69F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1CA62A28-ECCD-4412-95DE-A435EBBEBEB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7C5F5E28-2FE6-4DAD-A8C8-B697D319469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4D367039-B61E-43DE-AE40-AB1B6243E9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2DF14AEA-2964-48A8-A9C4-8D02FE505E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7E189956-4999-48B8-B4B2-B083B8475E9D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727" name="Text Box 11">
          <a:extLst>
            <a:ext uri="{FF2B5EF4-FFF2-40B4-BE49-F238E27FC236}">
              <a16:creationId xmlns:a16="http://schemas.microsoft.com/office/drawing/2014/main" id="{A0B35E0E-A788-4A75-86B3-9E0EFF5ACE1C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728" name="Text Box 65">
          <a:extLst>
            <a:ext uri="{FF2B5EF4-FFF2-40B4-BE49-F238E27FC236}">
              <a16:creationId xmlns:a16="http://schemas.microsoft.com/office/drawing/2014/main" id="{DF888FA5-6992-4D88-B4A7-840719DDE69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729" name="Text Box 91">
          <a:extLst>
            <a:ext uri="{FF2B5EF4-FFF2-40B4-BE49-F238E27FC236}">
              <a16:creationId xmlns:a16="http://schemas.microsoft.com/office/drawing/2014/main" id="{02CFC782-2471-486F-ACA9-E48CB6DD69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730" name="Text Box 65">
          <a:extLst>
            <a:ext uri="{FF2B5EF4-FFF2-40B4-BE49-F238E27FC236}">
              <a16:creationId xmlns:a16="http://schemas.microsoft.com/office/drawing/2014/main" id="{C51B1B8F-D96D-44E3-BF7E-54CCE528B83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731" name="Text Box 91">
          <a:extLst>
            <a:ext uri="{FF2B5EF4-FFF2-40B4-BE49-F238E27FC236}">
              <a16:creationId xmlns:a16="http://schemas.microsoft.com/office/drawing/2014/main" id="{B17B2FDB-DBC0-4B60-AB14-1B63B01C20B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0C0B2E5A-E397-4B4E-B821-6BFC24C5B725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CDEDB078-1B49-4DA0-9778-E7B3F8B2E6AA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34" name="Text Box 68">
          <a:extLst>
            <a:ext uri="{FF2B5EF4-FFF2-40B4-BE49-F238E27FC236}">
              <a16:creationId xmlns:a16="http://schemas.microsoft.com/office/drawing/2014/main" id="{DD28E4A9-93F7-4BFB-83E7-4214CFF927B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35" name="Text Box 69">
          <a:extLst>
            <a:ext uri="{FF2B5EF4-FFF2-40B4-BE49-F238E27FC236}">
              <a16:creationId xmlns:a16="http://schemas.microsoft.com/office/drawing/2014/main" id="{11C06916-1784-4C54-851A-F4B84F87C7D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36" name="Text Box 70">
          <a:extLst>
            <a:ext uri="{FF2B5EF4-FFF2-40B4-BE49-F238E27FC236}">
              <a16:creationId xmlns:a16="http://schemas.microsoft.com/office/drawing/2014/main" id="{DDEFE9A1-56A4-4F18-806B-6619A4660A5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37" name="Text Box 71">
          <a:extLst>
            <a:ext uri="{FF2B5EF4-FFF2-40B4-BE49-F238E27FC236}">
              <a16:creationId xmlns:a16="http://schemas.microsoft.com/office/drawing/2014/main" id="{ABB53956-3A2B-44F6-BBF4-388EAB6D626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38" name="Text Box 72">
          <a:extLst>
            <a:ext uri="{FF2B5EF4-FFF2-40B4-BE49-F238E27FC236}">
              <a16:creationId xmlns:a16="http://schemas.microsoft.com/office/drawing/2014/main" id="{7F218254-1702-43F1-A6DF-DF2243934D0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39" name="Text Box 73">
          <a:extLst>
            <a:ext uri="{FF2B5EF4-FFF2-40B4-BE49-F238E27FC236}">
              <a16:creationId xmlns:a16="http://schemas.microsoft.com/office/drawing/2014/main" id="{B1A58571-5C62-446A-9E04-FFA56A89325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964A7626-0AC2-49CC-A09C-1B1C05A4536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91C1FCED-1A8D-4CDD-8C1D-EA2EA635EB3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33FE71E1-BE62-455A-9B67-08209F14B7C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9C6913E2-8B3C-4A2A-9F4A-CC8BE81EBF7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44" name="Text Box 68">
          <a:extLst>
            <a:ext uri="{FF2B5EF4-FFF2-40B4-BE49-F238E27FC236}">
              <a16:creationId xmlns:a16="http://schemas.microsoft.com/office/drawing/2014/main" id="{6ABC8369-FD0E-4E3D-A56A-83EE64BC1B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45" name="Text Box 69">
          <a:extLst>
            <a:ext uri="{FF2B5EF4-FFF2-40B4-BE49-F238E27FC236}">
              <a16:creationId xmlns:a16="http://schemas.microsoft.com/office/drawing/2014/main" id="{9874D40A-2193-4F91-AD65-DC3DB9CA84A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46" name="Text Box 70">
          <a:extLst>
            <a:ext uri="{FF2B5EF4-FFF2-40B4-BE49-F238E27FC236}">
              <a16:creationId xmlns:a16="http://schemas.microsoft.com/office/drawing/2014/main" id="{EA7243D9-7E27-4641-B6BA-746E1AB634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47" name="Text Box 71">
          <a:extLst>
            <a:ext uri="{FF2B5EF4-FFF2-40B4-BE49-F238E27FC236}">
              <a16:creationId xmlns:a16="http://schemas.microsoft.com/office/drawing/2014/main" id="{15109D6E-C877-4B17-90B8-FDE711DC388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48" name="Text Box 72">
          <a:extLst>
            <a:ext uri="{FF2B5EF4-FFF2-40B4-BE49-F238E27FC236}">
              <a16:creationId xmlns:a16="http://schemas.microsoft.com/office/drawing/2014/main" id="{BF46699B-B093-4859-B6C7-E227047B8ED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49" name="Text Box 73">
          <a:extLst>
            <a:ext uri="{FF2B5EF4-FFF2-40B4-BE49-F238E27FC236}">
              <a16:creationId xmlns:a16="http://schemas.microsoft.com/office/drawing/2014/main" id="{DC956002-3D5B-425A-B9FF-19BE54EBE18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754CBD76-44A5-4AE2-B09A-412E6301EC1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5CCB0042-3927-400A-976B-3BFD3EBC42A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B7594EFB-7C98-4B22-85B6-78080A2377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87B700A0-D0BA-4B57-88C4-39EB9947CE4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54" name="Text Box 68">
          <a:extLst>
            <a:ext uri="{FF2B5EF4-FFF2-40B4-BE49-F238E27FC236}">
              <a16:creationId xmlns:a16="http://schemas.microsoft.com/office/drawing/2014/main" id="{DCDE12B8-F998-42C8-A6D5-A8CAC992736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55" name="Text Box 69">
          <a:extLst>
            <a:ext uri="{FF2B5EF4-FFF2-40B4-BE49-F238E27FC236}">
              <a16:creationId xmlns:a16="http://schemas.microsoft.com/office/drawing/2014/main" id="{70CF4267-D683-4358-A005-23DBB967E82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56" name="Text Box 70">
          <a:extLst>
            <a:ext uri="{FF2B5EF4-FFF2-40B4-BE49-F238E27FC236}">
              <a16:creationId xmlns:a16="http://schemas.microsoft.com/office/drawing/2014/main" id="{B935497E-D6FA-401B-B481-15DE507B48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57" name="Text Box 71">
          <a:extLst>
            <a:ext uri="{FF2B5EF4-FFF2-40B4-BE49-F238E27FC236}">
              <a16:creationId xmlns:a16="http://schemas.microsoft.com/office/drawing/2014/main" id="{272FEB4F-9F98-4F29-84E2-C2A261754E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58" name="Text Box 72">
          <a:extLst>
            <a:ext uri="{FF2B5EF4-FFF2-40B4-BE49-F238E27FC236}">
              <a16:creationId xmlns:a16="http://schemas.microsoft.com/office/drawing/2014/main" id="{3BCB295F-A3E5-4B69-981C-333309B020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59" name="Text Box 73">
          <a:extLst>
            <a:ext uri="{FF2B5EF4-FFF2-40B4-BE49-F238E27FC236}">
              <a16:creationId xmlns:a16="http://schemas.microsoft.com/office/drawing/2014/main" id="{9DEA1520-31FE-4ACB-A5D3-EFACBDF3C7F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8660881D-3213-4080-881A-E907D422CAA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1DA44566-CFD9-45E0-A2FE-C3460E8D070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CBBD9E4D-5A33-43E9-9A94-66D678BED73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63" name="Text Box 43">
          <a:extLst>
            <a:ext uri="{FF2B5EF4-FFF2-40B4-BE49-F238E27FC236}">
              <a16:creationId xmlns:a16="http://schemas.microsoft.com/office/drawing/2014/main" id="{D8301DB4-9C73-4AF7-A0A1-0C1DCEE32FC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167DA883-3FF3-4934-A36C-071F7DA95016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3985E87E-9A8E-430B-A517-A1FB22A6F40C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766" name="Text Box 65">
          <a:extLst>
            <a:ext uri="{FF2B5EF4-FFF2-40B4-BE49-F238E27FC236}">
              <a16:creationId xmlns:a16="http://schemas.microsoft.com/office/drawing/2014/main" id="{C2704ABC-BB31-4866-9DC3-BE6C01C57FC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767" name="Text Box 91">
          <a:extLst>
            <a:ext uri="{FF2B5EF4-FFF2-40B4-BE49-F238E27FC236}">
              <a16:creationId xmlns:a16="http://schemas.microsoft.com/office/drawing/2014/main" id="{CCF18C3B-CEED-402C-8EBF-FC967871DC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768" name="Text Box 65">
          <a:extLst>
            <a:ext uri="{FF2B5EF4-FFF2-40B4-BE49-F238E27FC236}">
              <a16:creationId xmlns:a16="http://schemas.microsoft.com/office/drawing/2014/main" id="{D493AB8E-AE58-4407-94CB-7D3DFC4214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769" name="Text Box 91">
          <a:extLst>
            <a:ext uri="{FF2B5EF4-FFF2-40B4-BE49-F238E27FC236}">
              <a16:creationId xmlns:a16="http://schemas.microsoft.com/office/drawing/2014/main" id="{51B33CA1-8DF3-41B3-96C7-FCC00FDB2F3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8B2894B6-C4D2-4677-BA44-1F6BA88B60C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1A0CEEED-C8F1-4BDD-9AC5-A954422322D5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72" name="Text Box 68">
          <a:extLst>
            <a:ext uri="{FF2B5EF4-FFF2-40B4-BE49-F238E27FC236}">
              <a16:creationId xmlns:a16="http://schemas.microsoft.com/office/drawing/2014/main" id="{01ABE31E-599C-4DB1-8200-584E33422C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73" name="Text Box 69">
          <a:extLst>
            <a:ext uri="{FF2B5EF4-FFF2-40B4-BE49-F238E27FC236}">
              <a16:creationId xmlns:a16="http://schemas.microsoft.com/office/drawing/2014/main" id="{3F5147DD-27E5-4609-8BA1-DDD2CE3526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74" name="Text Box 70">
          <a:extLst>
            <a:ext uri="{FF2B5EF4-FFF2-40B4-BE49-F238E27FC236}">
              <a16:creationId xmlns:a16="http://schemas.microsoft.com/office/drawing/2014/main" id="{802D0A56-AD33-40C2-8584-FE30D22B552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75" name="Text Box 71">
          <a:extLst>
            <a:ext uri="{FF2B5EF4-FFF2-40B4-BE49-F238E27FC236}">
              <a16:creationId xmlns:a16="http://schemas.microsoft.com/office/drawing/2014/main" id="{23A5EE3D-3173-4B3F-ACE5-22AEC2C3582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76" name="Text Box 72">
          <a:extLst>
            <a:ext uri="{FF2B5EF4-FFF2-40B4-BE49-F238E27FC236}">
              <a16:creationId xmlns:a16="http://schemas.microsoft.com/office/drawing/2014/main" id="{9BF246CF-174F-4771-8EB1-B9A4529EC3D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77" name="Text Box 73">
          <a:extLst>
            <a:ext uri="{FF2B5EF4-FFF2-40B4-BE49-F238E27FC236}">
              <a16:creationId xmlns:a16="http://schemas.microsoft.com/office/drawing/2014/main" id="{3732EF07-2F29-4B91-85E8-CC9C090DA29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92EB436-D2A5-4022-BC4D-F047BEFCC09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FFEE885F-5632-49F8-80E7-BA030B2F50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3FA66860-4913-4CB9-BEAF-B22D8C99811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81" name="Text Box 43">
          <a:extLst>
            <a:ext uri="{FF2B5EF4-FFF2-40B4-BE49-F238E27FC236}">
              <a16:creationId xmlns:a16="http://schemas.microsoft.com/office/drawing/2014/main" id="{4A7A0956-6041-41E1-A092-B485124814F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82" name="Text Box 68">
          <a:extLst>
            <a:ext uri="{FF2B5EF4-FFF2-40B4-BE49-F238E27FC236}">
              <a16:creationId xmlns:a16="http://schemas.microsoft.com/office/drawing/2014/main" id="{78AA401F-A2E3-4C4A-B01F-906B1AB5471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83" name="Text Box 69">
          <a:extLst>
            <a:ext uri="{FF2B5EF4-FFF2-40B4-BE49-F238E27FC236}">
              <a16:creationId xmlns:a16="http://schemas.microsoft.com/office/drawing/2014/main" id="{87394BE1-F18A-4C9E-B204-82A8660315C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84" name="Text Box 70">
          <a:extLst>
            <a:ext uri="{FF2B5EF4-FFF2-40B4-BE49-F238E27FC236}">
              <a16:creationId xmlns:a16="http://schemas.microsoft.com/office/drawing/2014/main" id="{B75A21EC-0DCE-49CA-8795-C97363C85F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85" name="Text Box 71">
          <a:extLst>
            <a:ext uri="{FF2B5EF4-FFF2-40B4-BE49-F238E27FC236}">
              <a16:creationId xmlns:a16="http://schemas.microsoft.com/office/drawing/2014/main" id="{4C0A4453-113B-4104-ADFA-E20FE90DB06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86" name="Text Box 72">
          <a:extLst>
            <a:ext uri="{FF2B5EF4-FFF2-40B4-BE49-F238E27FC236}">
              <a16:creationId xmlns:a16="http://schemas.microsoft.com/office/drawing/2014/main" id="{B87DBE80-FB17-4DCF-BF1B-3CF86FCD9A2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787" name="Text Box 73">
          <a:extLst>
            <a:ext uri="{FF2B5EF4-FFF2-40B4-BE49-F238E27FC236}">
              <a16:creationId xmlns:a16="http://schemas.microsoft.com/office/drawing/2014/main" id="{EA7034C0-97CE-4CC6-8B6A-D805E36D496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5BF9038A-E7C9-4750-82B5-6BB0006726E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108AF54B-1FAA-40AE-ADBC-FF7EE6FF6BF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90" name="Text Box 46">
          <a:extLst>
            <a:ext uri="{FF2B5EF4-FFF2-40B4-BE49-F238E27FC236}">
              <a16:creationId xmlns:a16="http://schemas.microsoft.com/office/drawing/2014/main" id="{9E947FD1-4BC0-4025-93E1-EABBB9BBCF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91" name="Text Box 43">
          <a:extLst>
            <a:ext uri="{FF2B5EF4-FFF2-40B4-BE49-F238E27FC236}">
              <a16:creationId xmlns:a16="http://schemas.microsoft.com/office/drawing/2014/main" id="{31FAA859-677A-47D3-86F9-421216D0D62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92" name="Text Box 68">
          <a:extLst>
            <a:ext uri="{FF2B5EF4-FFF2-40B4-BE49-F238E27FC236}">
              <a16:creationId xmlns:a16="http://schemas.microsoft.com/office/drawing/2014/main" id="{B0FE9487-8E88-405B-BAFE-065D379C329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93" name="Text Box 69">
          <a:extLst>
            <a:ext uri="{FF2B5EF4-FFF2-40B4-BE49-F238E27FC236}">
              <a16:creationId xmlns:a16="http://schemas.microsoft.com/office/drawing/2014/main" id="{3F580F09-C95D-4E42-B9C0-FAF21DDF3A6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94" name="Text Box 70">
          <a:extLst>
            <a:ext uri="{FF2B5EF4-FFF2-40B4-BE49-F238E27FC236}">
              <a16:creationId xmlns:a16="http://schemas.microsoft.com/office/drawing/2014/main" id="{04CC09ED-87A0-483B-95FD-D97C184119E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95" name="Text Box 71">
          <a:extLst>
            <a:ext uri="{FF2B5EF4-FFF2-40B4-BE49-F238E27FC236}">
              <a16:creationId xmlns:a16="http://schemas.microsoft.com/office/drawing/2014/main" id="{AED7D214-4460-4211-BADA-EF0E165E59E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96" name="Text Box 72">
          <a:extLst>
            <a:ext uri="{FF2B5EF4-FFF2-40B4-BE49-F238E27FC236}">
              <a16:creationId xmlns:a16="http://schemas.microsoft.com/office/drawing/2014/main" id="{E92DBE22-5E82-49BA-AE11-1DA5631B694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797" name="Text Box 73">
          <a:extLst>
            <a:ext uri="{FF2B5EF4-FFF2-40B4-BE49-F238E27FC236}">
              <a16:creationId xmlns:a16="http://schemas.microsoft.com/office/drawing/2014/main" id="{9F0A8400-A080-4CBE-9BFC-3FF3CCA91F3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312BC076-B4DC-4739-BE03-C3E389AD5E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A851FC2F-B982-489F-B64B-58664B85C97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4C93B377-6E5E-48E3-8B70-042C494F95D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36A86593-136B-4221-A09D-6080B2CA3F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02" name="Text Box 65">
          <a:extLst>
            <a:ext uri="{FF2B5EF4-FFF2-40B4-BE49-F238E27FC236}">
              <a16:creationId xmlns:a16="http://schemas.microsoft.com/office/drawing/2014/main" id="{DCE49128-3D81-43C1-94B4-BB324AA4294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03" name="Text Box 91">
          <a:extLst>
            <a:ext uri="{FF2B5EF4-FFF2-40B4-BE49-F238E27FC236}">
              <a16:creationId xmlns:a16="http://schemas.microsoft.com/office/drawing/2014/main" id="{56AC67A8-F9C0-452E-A92A-C4A9AD12FA3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04" name="Text Box 65">
          <a:extLst>
            <a:ext uri="{FF2B5EF4-FFF2-40B4-BE49-F238E27FC236}">
              <a16:creationId xmlns:a16="http://schemas.microsoft.com/office/drawing/2014/main" id="{25EF32D0-BAE1-4C2D-8FC1-EB172897FE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05" name="Text Box 91">
          <a:extLst>
            <a:ext uri="{FF2B5EF4-FFF2-40B4-BE49-F238E27FC236}">
              <a16:creationId xmlns:a16="http://schemas.microsoft.com/office/drawing/2014/main" id="{63B78837-44B2-441B-96CE-2410E596B04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B0A19E30-6524-4A3A-97B6-F5F6C509A3FC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83DD8263-8CC7-4D5B-B923-69892478690A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08" name="Text Box 68">
          <a:extLst>
            <a:ext uri="{FF2B5EF4-FFF2-40B4-BE49-F238E27FC236}">
              <a16:creationId xmlns:a16="http://schemas.microsoft.com/office/drawing/2014/main" id="{AEA4721E-B53B-4476-B740-CD74821C518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09" name="Text Box 69">
          <a:extLst>
            <a:ext uri="{FF2B5EF4-FFF2-40B4-BE49-F238E27FC236}">
              <a16:creationId xmlns:a16="http://schemas.microsoft.com/office/drawing/2014/main" id="{894D9DCD-9250-49B1-9682-EE07AD6BB03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10" name="Text Box 70">
          <a:extLst>
            <a:ext uri="{FF2B5EF4-FFF2-40B4-BE49-F238E27FC236}">
              <a16:creationId xmlns:a16="http://schemas.microsoft.com/office/drawing/2014/main" id="{E9043DAF-199D-4FC3-8E42-5740D57A822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11" name="Text Box 71">
          <a:extLst>
            <a:ext uri="{FF2B5EF4-FFF2-40B4-BE49-F238E27FC236}">
              <a16:creationId xmlns:a16="http://schemas.microsoft.com/office/drawing/2014/main" id="{61ED3AA9-B0F5-408A-B3CA-9EB3AB0A676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12" name="Text Box 72">
          <a:extLst>
            <a:ext uri="{FF2B5EF4-FFF2-40B4-BE49-F238E27FC236}">
              <a16:creationId xmlns:a16="http://schemas.microsoft.com/office/drawing/2014/main" id="{DF0F060A-D139-4BA1-95BD-47C64BDC067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13" name="Text Box 73">
          <a:extLst>
            <a:ext uri="{FF2B5EF4-FFF2-40B4-BE49-F238E27FC236}">
              <a16:creationId xmlns:a16="http://schemas.microsoft.com/office/drawing/2014/main" id="{3E0A654F-73A2-419F-91D7-35D0821FCB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14" name="Text Box 46">
          <a:extLst>
            <a:ext uri="{FF2B5EF4-FFF2-40B4-BE49-F238E27FC236}">
              <a16:creationId xmlns:a16="http://schemas.microsoft.com/office/drawing/2014/main" id="{852E2990-ECE7-4D7E-962C-327FAF1A172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15" name="Text Box 43">
          <a:extLst>
            <a:ext uri="{FF2B5EF4-FFF2-40B4-BE49-F238E27FC236}">
              <a16:creationId xmlns:a16="http://schemas.microsoft.com/office/drawing/2014/main" id="{897001D4-1E39-4B05-941E-5D94116574D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FD718131-F7B3-43E1-83AB-4B3CADF03AC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6A9A5F9B-79F0-49BE-8AF2-23C18658ED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C8BC1AF1-3CF2-4467-A861-05772B9B3B7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36CC7470-0116-4ABD-A4A5-60739A31799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0232D523-D0F3-48A1-B4A4-8AB9F42A42F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0D2285D4-950C-4B52-9AC7-52CCD6F2A0B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C1E05B25-D8A4-4EB1-B187-2861E7800FE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CA1ED74A-B1DB-4BA2-ABCA-DD47F37B2BB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7CA4AAC0-12BC-463C-8F64-42226CB4B42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C4D5C3E-131C-49BD-9FE1-0D0B13A96D4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8E69805F-6FF0-44AF-911B-8D9C1939E5C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27" name="Text Box 68">
          <a:extLst>
            <a:ext uri="{FF2B5EF4-FFF2-40B4-BE49-F238E27FC236}">
              <a16:creationId xmlns:a16="http://schemas.microsoft.com/office/drawing/2014/main" id="{1E666676-9F38-49E8-8FE2-5F645C61E9E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28" name="Text Box 69">
          <a:extLst>
            <a:ext uri="{FF2B5EF4-FFF2-40B4-BE49-F238E27FC236}">
              <a16:creationId xmlns:a16="http://schemas.microsoft.com/office/drawing/2014/main" id="{EE796120-D39F-4393-8DA7-2F43F8944F0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29" name="Text Box 70">
          <a:extLst>
            <a:ext uri="{FF2B5EF4-FFF2-40B4-BE49-F238E27FC236}">
              <a16:creationId xmlns:a16="http://schemas.microsoft.com/office/drawing/2014/main" id="{741A6CC9-4677-46B4-B29C-1073C5975ED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30" name="Text Box 71">
          <a:extLst>
            <a:ext uri="{FF2B5EF4-FFF2-40B4-BE49-F238E27FC236}">
              <a16:creationId xmlns:a16="http://schemas.microsoft.com/office/drawing/2014/main" id="{B6915E40-DDAC-4B2C-AEE2-50D4D5471C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31" name="Text Box 72">
          <a:extLst>
            <a:ext uri="{FF2B5EF4-FFF2-40B4-BE49-F238E27FC236}">
              <a16:creationId xmlns:a16="http://schemas.microsoft.com/office/drawing/2014/main" id="{FE38ADB9-5674-4D67-8F93-A45B71F2D27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32" name="Text Box 73">
          <a:extLst>
            <a:ext uri="{FF2B5EF4-FFF2-40B4-BE49-F238E27FC236}">
              <a16:creationId xmlns:a16="http://schemas.microsoft.com/office/drawing/2014/main" id="{24A43122-986C-40F2-B076-152E64BA02F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33" name="Text Box 46">
          <a:extLst>
            <a:ext uri="{FF2B5EF4-FFF2-40B4-BE49-F238E27FC236}">
              <a16:creationId xmlns:a16="http://schemas.microsoft.com/office/drawing/2014/main" id="{9F225495-4148-4FEC-B15F-CF1C1B04E3F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34" name="Text Box 43">
          <a:extLst>
            <a:ext uri="{FF2B5EF4-FFF2-40B4-BE49-F238E27FC236}">
              <a16:creationId xmlns:a16="http://schemas.microsoft.com/office/drawing/2014/main" id="{44F84DCA-702B-42D8-8281-EEF0AA32DA2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35" name="Text Box 46">
          <a:extLst>
            <a:ext uri="{FF2B5EF4-FFF2-40B4-BE49-F238E27FC236}">
              <a16:creationId xmlns:a16="http://schemas.microsoft.com/office/drawing/2014/main" id="{0FC6E82D-ECBA-4732-AD01-FAE0B40C9DA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36" name="Text Box 43">
          <a:extLst>
            <a:ext uri="{FF2B5EF4-FFF2-40B4-BE49-F238E27FC236}">
              <a16:creationId xmlns:a16="http://schemas.microsoft.com/office/drawing/2014/main" id="{431AC0C0-7B5C-499D-ADD9-9DBA6DA7CF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837" name="Text Box 10">
          <a:extLst>
            <a:ext uri="{FF2B5EF4-FFF2-40B4-BE49-F238E27FC236}">
              <a16:creationId xmlns:a16="http://schemas.microsoft.com/office/drawing/2014/main" id="{6A720D3D-D537-41F2-9A86-7F374A91F74B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id="{1806215F-7533-4ED9-97F3-CFE2E3AE66F4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39" name="Text Box 65">
          <a:extLst>
            <a:ext uri="{FF2B5EF4-FFF2-40B4-BE49-F238E27FC236}">
              <a16:creationId xmlns:a16="http://schemas.microsoft.com/office/drawing/2014/main" id="{1F17EBFA-003B-44F5-8F19-4BF1614C24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40" name="Text Box 91">
          <a:extLst>
            <a:ext uri="{FF2B5EF4-FFF2-40B4-BE49-F238E27FC236}">
              <a16:creationId xmlns:a16="http://schemas.microsoft.com/office/drawing/2014/main" id="{B42AB747-6E82-4BC7-BAC3-4F2021A971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41" name="Text Box 65">
          <a:extLst>
            <a:ext uri="{FF2B5EF4-FFF2-40B4-BE49-F238E27FC236}">
              <a16:creationId xmlns:a16="http://schemas.microsoft.com/office/drawing/2014/main" id="{122F396E-4885-4147-939D-22B6F76DAB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42" name="Text Box 91">
          <a:extLst>
            <a:ext uri="{FF2B5EF4-FFF2-40B4-BE49-F238E27FC236}">
              <a16:creationId xmlns:a16="http://schemas.microsoft.com/office/drawing/2014/main" id="{88B4B845-2B3C-4173-A251-456DC4CDFE9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843" name="Text Box 46">
          <a:extLst>
            <a:ext uri="{FF2B5EF4-FFF2-40B4-BE49-F238E27FC236}">
              <a16:creationId xmlns:a16="http://schemas.microsoft.com/office/drawing/2014/main" id="{4A7150A5-9C72-483D-88A8-0F80B20BDD37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844" name="Text Box 43">
          <a:extLst>
            <a:ext uri="{FF2B5EF4-FFF2-40B4-BE49-F238E27FC236}">
              <a16:creationId xmlns:a16="http://schemas.microsoft.com/office/drawing/2014/main" id="{7E2FE3EC-B190-4091-BCB7-1812E794759F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45" name="Text Box 68">
          <a:extLst>
            <a:ext uri="{FF2B5EF4-FFF2-40B4-BE49-F238E27FC236}">
              <a16:creationId xmlns:a16="http://schemas.microsoft.com/office/drawing/2014/main" id="{810B7524-6026-4996-9D2A-7A0461FA781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46" name="Text Box 69">
          <a:extLst>
            <a:ext uri="{FF2B5EF4-FFF2-40B4-BE49-F238E27FC236}">
              <a16:creationId xmlns:a16="http://schemas.microsoft.com/office/drawing/2014/main" id="{68E250DA-FDF5-46A6-9ECC-18C0B38A8B0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47" name="Text Box 70">
          <a:extLst>
            <a:ext uri="{FF2B5EF4-FFF2-40B4-BE49-F238E27FC236}">
              <a16:creationId xmlns:a16="http://schemas.microsoft.com/office/drawing/2014/main" id="{F7C4CF2E-EAB6-4933-A335-034DF9FB29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48" name="Text Box 71">
          <a:extLst>
            <a:ext uri="{FF2B5EF4-FFF2-40B4-BE49-F238E27FC236}">
              <a16:creationId xmlns:a16="http://schemas.microsoft.com/office/drawing/2014/main" id="{0917B7AD-436F-4C0A-A0CB-93267F9744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49" name="Text Box 72">
          <a:extLst>
            <a:ext uri="{FF2B5EF4-FFF2-40B4-BE49-F238E27FC236}">
              <a16:creationId xmlns:a16="http://schemas.microsoft.com/office/drawing/2014/main" id="{EC275803-53B0-42B0-A77C-05CF52D7A6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50" name="Text Box 73">
          <a:extLst>
            <a:ext uri="{FF2B5EF4-FFF2-40B4-BE49-F238E27FC236}">
              <a16:creationId xmlns:a16="http://schemas.microsoft.com/office/drawing/2014/main" id="{CB798C7C-672B-4BF9-B2B0-3E031EE1189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51" name="Text Box 46">
          <a:extLst>
            <a:ext uri="{FF2B5EF4-FFF2-40B4-BE49-F238E27FC236}">
              <a16:creationId xmlns:a16="http://schemas.microsoft.com/office/drawing/2014/main" id="{974FEC43-58F3-453D-ABA4-CC646212B5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52" name="Text Box 43">
          <a:extLst>
            <a:ext uri="{FF2B5EF4-FFF2-40B4-BE49-F238E27FC236}">
              <a16:creationId xmlns:a16="http://schemas.microsoft.com/office/drawing/2014/main" id="{51F50DC9-78B2-41C1-B4B9-84F10F996C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53" name="Text Box 46">
          <a:extLst>
            <a:ext uri="{FF2B5EF4-FFF2-40B4-BE49-F238E27FC236}">
              <a16:creationId xmlns:a16="http://schemas.microsoft.com/office/drawing/2014/main" id="{F82BC9EE-6BF7-40BD-B61E-95932E5A541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54" name="Text Box 43">
          <a:extLst>
            <a:ext uri="{FF2B5EF4-FFF2-40B4-BE49-F238E27FC236}">
              <a16:creationId xmlns:a16="http://schemas.microsoft.com/office/drawing/2014/main" id="{3D299591-168C-47A6-A725-8FA0C656F1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55" name="Text Box 68">
          <a:extLst>
            <a:ext uri="{FF2B5EF4-FFF2-40B4-BE49-F238E27FC236}">
              <a16:creationId xmlns:a16="http://schemas.microsoft.com/office/drawing/2014/main" id="{B0B9EC4D-FA16-4C84-BA37-15C6A26DCFB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56" name="Text Box 69">
          <a:extLst>
            <a:ext uri="{FF2B5EF4-FFF2-40B4-BE49-F238E27FC236}">
              <a16:creationId xmlns:a16="http://schemas.microsoft.com/office/drawing/2014/main" id="{AF9D2DB3-8401-48C5-BF3F-ECB5E274F96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57" name="Text Box 70">
          <a:extLst>
            <a:ext uri="{FF2B5EF4-FFF2-40B4-BE49-F238E27FC236}">
              <a16:creationId xmlns:a16="http://schemas.microsoft.com/office/drawing/2014/main" id="{9A1766BF-063A-42D6-9753-40FA14BD32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58" name="Text Box 71">
          <a:extLst>
            <a:ext uri="{FF2B5EF4-FFF2-40B4-BE49-F238E27FC236}">
              <a16:creationId xmlns:a16="http://schemas.microsoft.com/office/drawing/2014/main" id="{01201E6D-3CE8-4130-B7B9-09E7D857AA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59" name="Text Box 72">
          <a:extLst>
            <a:ext uri="{FF2B5EF4-FFF2-40B4-BE49-F238E27FC236}">
              <a16:creationId xmlns:a16="http://schemas.microsoft.com/office/drawing/2014/main" id="{2387F7E3-BE55-48A9-8ED7-EDF2329853E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60" name="Text Box 73">
          <a:extLst>
            <a:ext uri="{FF2B5EF4-FFF2-40B4-BE49-F238E27FC236}">
              <a16:creationId xmlns:a16="http://schemas.microsoft.com/office/drawing/2014/main" id="{DDF5E1C3-3CC4-446A-AE0D-DE67BB6501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61" name="Text Box 46">
          <a:extLst>
            <a:ext uri="{FF2B5EF4-FFF2-40B4-BE49-F238E27FC236}">
              <a16:creationId xmlns:a16="http://schemas.microsoft.com/office/drawing/2014/main" id="{741244F4-73DF-48F3-8485-0FCA288C14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62" name="Text Box 43">
          <a:extLst>
            <a:ext uri="{FF2B5EF4-FFF2-40B4-BE49-F238E27FC236}">
              <a16:creationId xmlns:a16="http://schemas.microsoft.com/office/drawing/2014/main" id="{7C3A4D37-B944-45FC-87AE-F83ACC6BC55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63" name="Text Box 46">
          <a:extLst>
            <a:ext uri="{FF2B5EF4-FFF2-40B4-BE49-F238E27FC236}">
              <a16:creationId xmlns:a16="http://schemas.microsoft.com/office/drawing/2014/main" id="{D427B1BF-122A-4618-B442-21DB03A833E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64" name="Text Box 43">
          <a:extLst>
            <a:ext uri="{FF2B5EF4-FFF2-40B4-BE49-F238E27FC236}">
              <a16:creationId xmlns:a16="http://schemas.microsoft.com/office/drawing/2014/main" id="{EEC486D9-703F-442D-96A1-E7D1B4701BC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65" name="Text Box 68">
          <a:extLst>
            <a:ext uri="{FF2B5EF4-FFF2-40B4-BE49-F238E27FC236}">
              <a16:creationId xmlns:a16="http://schemas.microsoft.com/office/drawing/2014/main" id="{328A1715-3344-4393-A5FD-11BEFB85E89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66" name="Text Box 69">
          <a:extLst>
            <a:ext uri="{FF2B5EF4-FFF2-40B4-BE49-F238E27FC236}">
              <a16:creationId xmlns:a16="http://schemas.microsoft.com/office/drawing/2014/main" id="{22CE488A-76BF-4AF4-A77A-F550FE104B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67" name="Text Box 70">
          <a:extLst>
            <a:ext uri="{FF2B5EF4-FFF2-40B4-BE49-F238E27FC236}">
              <a16:creationId xmlns:a16="http://schemas.microsoft.com/office/drawing/2014/main" id="{945DEC14-3F6D-4852-A817-2561A706BFB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68" name="Text Box 71">
          <a:extLst>
            <a:ext uri="{FF2B5EF4-FFF2-40B4-BE49-F238E27FC236}">
              <a16:creationId xmlns:a16="http://schemas.microsoft.com/office/drawing/2014/main" id="{9B2B6070-010B-458E-9D08-2B77874A8B2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69" name="Text Box 72">
          <a:extLst>
            <a:ext uri="{FF2B5EF4-FFF2-40B4-BE49-F238E27FC236}">
              <a16:creationId xmlns:a16="http://schemas.microsoft.com/office/drawing/2014/main" id="{5CA46ED3-FC5C-4599-9187-AC6000D611B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870" name="Text Box 73">
          <a:extLst>
            <a:ext uri="{FF2B5EF4-FFF2-40B4-BE49-F238E27FC236}">
              <a16:creationId xmlns:a16="http://schemas.microsoft.com/office/drawing/2014/main" id="{9546E5DF-CAA2-4F4E-8F87-BD423D25E6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71" name="Text Box 46">
          <a:extLst>
            <a:ext uri="{FF2B5EF4-FFF2-40B4-BE49-F238E27FC236}">
              <a16:creationId xmlns:a16="http://schemas.microsoft.com/office/drawing/2014/main" id="{26B79100-A13E-46ED-858F-8F20C1AB78B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72" name="Text Box 43">
          <a:extLst>
            <a:ext uri="{FF2B5EF4-FFF2-40B4-BE49-F238E27FC236}">
              <a16:creationId xmlns:a16="http://schemas.microsoft.com/office/drawing/2014/main" id="{9E56B7D2-318E-4ED1-8246-F77CE1FB9F7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73" name="Text Box 46">
          <a:extLst>
            <a:ext uri="{FF2B5EF4-FFF2-40B4-BE49-F238E27FC236}">
              <a16:creationId xmlns:a16="http://schemas.microsoft.com/office/drawing/2014/main" id="{8B657F66-236D-4E7B-9C96-C81DF8F8156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74" name="Text Box 43">
          <a:extLst>
            <a:ext uri="{FF2B5EF4-FFF2-40B4-BE49-F238E27FC236}">
              <a16:creationId xmlns:a16="http://schemas.microsoft.com/office/drawing/2014/main" id="{B3DFB4CD-223C-46DF-AD43-EA60A26EE6A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875" name="Text Box 10">
          <a:extLst>
            <a:ext uri="{FF2B5EF4-FFF2-40B4-BE49-F238E27FC236}">
              <a16:creationId xmlns:a16="http://schemas.microsoft.com/office/drawing/2014/main" id="{A3560E58-7C28-40FA-AF76-B3E30FAE2BC6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76" name="Text Box 65">
          <a:extLst>
            <a:ext uri="{FF2B5EF4-FFF2-40B4-BE49-F238E27FC236}">
              <a16:creationId xmlns:a16="http://schemas.microsoft.com/office/drawing/2014/main" id="{CDF69D9F-0E62-4D18-A920-396A22D6C8F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77" name="Text Box 91">
          <a:extLst>
            <a:ext uri="{FF2B5EF4-FFF2-40B4-BE49-F238E27FC236}">
              <a16:creationId xmlns:a16="http://schemas.microsoft.com/office/drawing/2014/main" id="{BEAA5CEE-8C10-4FA6-B17E-2FAA151CEC9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878" name="Text Box 65">
          <a:extLst>
            <a:ext uri="{FF2B5EF4-FFF2-40B4-BE49-F238E27FC236}">
              <a16:creationId xmlns:a16="http://schemas.microsoft.com/office/drawing/2014/main" id="{9B81FDAD-6ACB-4941-B469-5AA96ADFCF6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879" name="Text Box 46">
          <a:extLst>
            <a:ext uri="{FF2B5EF4-FFF2-40B4-BE49-F238E27FC236}">
              <a16:creationId xmlns:a16="http://schemas.microsoft.com/office/drawing/2014/main" id="{632E21B1-2E51-4241-BDD2-CCCF0D4A11FD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880" name="Text Box 43">
          <a:extLst>
            <a:ext uri="{FF2B5EF4-FFF2-40B4-BE49-F238E27FC236}">
              <a16:creationId xmlns:a16="http://schemas.microsoft.com/office/drawing/2014/main" id="{BFE40308-72FD-4249-925A-764A6223C004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81" name="Text Box 68">
          <a:extLst>
            <a:ext uri="{FF2B5EF4-FFF2-40B4-BE49-F238E27FC236}">
              <a16:creationId xmlns:a16="http://schemas.microsoft.com/office/drawing/2014/main" id="{E4D99754-A0EA-44F6-B820-F2BD9546958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82" name="Text Box 69">
          <a:extLst>
            <a:ext uri="{FF2B5EF4-FFF2-40B4-BE49-F238E27FC236}">
              <a16:creationId xmlns:a16="http://schemas.microsoft.com/office/drawing/2014/main" id="{58140DD9-50AC-473E-8C67-59EBCF0C2C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83" name="Text Box 70">
          <a:extLst>
            <a:ext uri="{FF2B5EF4-FFF2-40B4-BE49-F238E27FC236}">
              <a16:creationId xmlns:a16="http://schemas.microsoft.com/office/drawing/2014/main" id="{5B53E80D-31FA-46B1-B5CE-A6BAA635D71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84" name="Text Box 71">
          <a:extLst>
            <a:ext uri="{FF2B5EF4-FFF2-40B4-BE49-F238E27FC236}">
              <a16:creationId xmlns:a16="http://schemas.microsoft.com/office/drawing/2014/main" id="{C593111E-BFE2-4358-9FAF-0647B8043DE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85" name="Text Box 72">
          <a:extLst>
            <a:ext uri="{FF2B5EF4-FFF2-40B4-BE49-F238E27FC236}">
              <a16:creationId xmlns:a16="http://schemas.microsoft.com/office/drawing/2014/main" id="{CE5F74D7-CB9E-446F-8A15-6A0C7FEB24B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86" name="Text Box 73">
          <a:extLst>
            <a:ext uri="{FF2B5EF4-FFF2-40B4-BE49-F238E27FC236}">
              <a16:creationId xmlns:a16="http://schemas.microsoft.com/office/drawing/2014/main" id="{C988B76D-2BE7-4395-AAAF-BD9C981D5C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87" name="Text Box 46">
          <a:extLst>
            <a:ext uri="{FF2B5EF4-FFF2-40B4-BE49-F238E27FC236}">
              <a16:creationId xmlns:a16="http://schemas.microsoft.com/office/drawing/2014/main" id="{024C1A4E-7B98-4174-B606-1410E61A33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8DA0654C-9393-44DC-9C40-6F3E0BB2251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89" name="Text Box 46">
          <a:extLst>
            <a:ext uri="{FF2B5EF4-FFF2-40B4-BE49-F238E27FC236}">
              <a16:creationId xmlns:a16="http://schemas.microsoft.com/office/drawing/2014/main" id="{91AFBBDF-D084-444E-8A42-34CB46490D2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90" name="Text Box 43">
          <a:extLst>
            <a:ext uri="{FF2B5EF4-FFF2-40B4-BE49-F238E27FC236}">
              <a16:creationId xmlns:a16="http://schemas.microsoft.com/office/drawing/2014/main" id="{AB16D44B-B508-4F9D-B863-3F60856196E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91" name="Text Box 68">
          <a:extLst>
            <a:ext uri="{FF2B5EF4-FFF2-40B4-BE49-F238E27FC236}">
              <a16:creationId xmlns:a16="http://schemas.microsoft.com/office/drawing/2014/main" id="{0DBF59D1-AA17-43F2-8C13-5EC425625CA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92" name="Text Box 69">
          <a:extLst>
            <a:ext uri="{FF2B5EF4-FFF2-40B4-BE49-F238E27FC236}">
              <a16:creationId xmlns:a16="http://schemas.microsoft.com/office/drawing/2014/main" id="{407217B7-04DF-4142-8DF0-41C5225594D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93" name="Text Box 70">
          <a:extLst>
            <a:ext uri="{FF2B5EF4-FFF2-40B4-BE49-F238E27FC236}">
              <a16:creationId xmlns:a16="http://schemas.microsoft.com/office/drawing/2014/main" id="{3BA405AB-8F2D-4931-9606-A05105BC49F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94" name="Text Box 71">
          <a:extLst>
            <a:ext uri="{FF2B5EF4-FFF2-40B4-BE49-F238E27FC236}">
              <a16:creationId xmlns:a16="http://schemas.microsoft.com/office/drawing/2014/main" id="{6F29103E-CA4F-4EA4-974E-73ECF60D1E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95" name="Text Box 72">
          <a:extLst>
            <a:ext uri="{FF2B5EF4-FFF2-40B4-BE49-F238E27FC236}">
              <a16:creationId xmlns:a16="http://schemas.microsoft.com/office/drawing/2014/main" id="{17F0E8E9-293F-4751-80E0-872234F0937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896" name="Text Box 73">
          <a:extLst>
            <a:ext uri="{FF2B5EF4-FFF2-40B4-BE49-F238E27FC236}">
              <a16:creationId xmlns:a16="http://schemas.microsoft.com/office/drawing/2014/main" id="{0DD43C63-9C54-48F2-8F29-2A54BFBABDC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43A75CC7-0F32-499D-A59E-2D0919B5C0C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98" name="Text Box 43">
          <a:extLst>
            <a:ext uri="{FF2B5EF4-FFF2-40B4-BE49-F238E27FC236}">
              <a16:creationId xmlns:a16="http://schemas.microsoft.com/office/drawing/2014/main" id="{D43F9360-8FBD-48D9-8333-6E6684D453E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899" name="Text Box 46">
          <a:extLst>
            <a:ext uri="{FF2B5EF4-FFF2-40B4-BE49-F238E27FC236}">
              <a16:creationId xmlns:a16="http://schemas.microsoft.com/office/drawing/2014/main" id="{E06618EB-C92A-485E-8C02-3F5FBA30194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00" name="Text Box 43">
          <a:extLst>
            <a:ext uri="{FF2B5EF4-FFF2-40B4-BE49-F238E27FC236}">
              <a16:creationId xmlns:a16="http://schemas.microsoft.com/office/drawing/2014/main" id="{2B85279E-E003-440E-9AD5-D74CE1F0C5C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901" name="Text Box 68">
          <a:extLst>
            <a:ext uri="{FF2B5EF4-FFF2-40B4-BE49-F238E27FC236}">
              <a16:creationId xmlns:a16="http://schemas.microsoft.com/office/drawing/2014/main" id="{1314E2A2-65CE-4706-B27C-09F771CDCF0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902" name="Text Box 69">
          <a:extLst>
            <a:ext uri="{FF2B5EF4-FFF2-40B4-BE49-F238E27FC236}">
              <a16:creationId xmlns:a16="http://schemas.microsoft.com/office/drawing/2014/main" id="{DF99ADDA-0202-418A-A24E-F9E381C91E7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903" name="Text Box 70">
          <a:extLst>
            <a:ext uri="{FF2B5EF4-FFF2-40B4-BE49-F238E27FC236}">
              <a16:creationId xmlns:a16="http://schemas.microsoft.com/office/drawing/2014/main" id="{39544148-127C-4A0A-815F-A9C23F516D3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904" name="Text Box 71">
          <a:extLst>
            <a:ext uri="{FF2B5EF4-FFF2-40B4-BE49-F238E27FC236}">
              <a16:creationId xmlns:a16="http://schemas.microsoft.com/office/drawing/2014/main" id="{2F8A5FE9-2C4A-4C34-AEB8-66193B0A0E3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905" name="Text Box 72">
          <a:extLst>
            <a:ext uri="{FF2B5EF4-FFF2-40B4-BE49-F238E27FC236}">
              <a16:creationId xmlns:a16="http://schemas.microsoft.com/office/drawing/2014/main" id="{1E392606-D825-4B0D-94F1-DF750E233A5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macro="" textlink="">
      <xdr:nvSpPr>
        <xdr:cNvPr id="906" name="Text Box 73">
          <a:extLst>
            <a:ext uri="{FF2B5EF4-FFF2-40B4-BE49-F238E27FC236}">
              <a16:creationId xmlns:a16="http://schemas.microsoft.com/office/drawing/2014/main" id="{807B6ED3-CF13-441D-8CC8-CF4A4E51375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07" name="Text Box 46">
          <a:extLst>
            <a:ext uri="{FF2B5EF4-FFF2-40B4-BE49-F238E27FC236}">
              <a16:creationId xmlns:a16="http://schemas.microsoft.com/office/drawing/2014/main" id="{C4367DE7-7D6A-4942-9509-20A946FAAC8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08" name="Text Box 43">
          <a:extLst>
            <a:ext uri="{FF2B5EF4-FFF2-40B4-BE49-F238E27FC236}">
              <a16:creationId xmlns:a16="http://schemas.microsoft.com/office/drawing/2014/main" id="{836E6132-1D7A-4F01-AE30-F265B9E58D5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09" name="Text Box 46">
          <a:extLst>
            <a:ext uri="{FF2B5EF4-FFF2-40B4-BE49-F238E27FC236}">
              <a16:creationId xmlns:a16="http://schemas.microsoft.com/office/drawing/2014/main" id="{968E241A-0E52-46DB-B436-F10829EA29A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10" name="Text Box 43">
          <a:extLst>
            <a:ext uri="{FF2B5EF4-FFF2-40B4-BE49-F238E27FC236}">
              <a16:creationId xmlns:a16="http://schemas.microsoft.com/office/drawing/2014/main" id="{B2AD472F-6189-4FCC-AACE-52271F455EA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</xdr:row>
      <xdr:rowOff>0</xdr:rowOff>
    </xdr:from>
    <xdr:ext cx="0" cy="171450"/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CF082B36-C276-4A84-8673-C85AD772AAEB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912" name="Text Box 65">
          <a:extLst>
            <a:ext uri="{FF2B5EF4-FFF2-40B4-BE49-F238E27FC236}">
              <a16:creationId xmlns:a16="http://schemas.microsoft.com/office/drawing/2014/main" id="{A7425040-ACA0-4FE0-A138-5D6DD0163E6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913" name="Text Box 91">
          <a:extLst>
            <a:ext uri="{FF2B5EF4-FFF2-40B4-BE49-F238E27FC236}">
              <a16:creationId xmlns:a16="http://schemas.microsoft.com/office/drawing/2014/main" id="{A2F3161D-5F56-491C-9E74-1CD60F9060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914" name="Text Box 65">
          <a:extLst>
            <a:ext uri="{FF2B5EF4-FFF2-40B4-BE49-F238E27FC236}">
              <a16:creationId xmlns:a16="http://schemas.microsoft.com/office/drawing/2014/main" id="{495A2B85-20A9-4A93-B45D-86ADE9F16F1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915" name="Text Box 46">
          <a:extLst>
            <a:ext uri="{FF2B5EF4-FFF2-40B4-BE49-F238E27FC236}">
              <a16:creationId xmlns:a16="http://schemas.microsoft.com/office/drawing/2014/main" id="{EBABC873-D1DE-4E4C-8057-F8F4ECEEFE98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916" name="Text Box 43">
          <a:extLst>
            <a:ext uri="{FF2B5EF4-FFF2-40B4-BE49-F238E27FC236}">
              <a16:creationId xmlns:a16="http://schemas.microsoft.com/office/drawing/2014/main" id="{9471670B-C470-4581-824B-FF31E7D797E7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17" name="Text Box 68">
          <a:extLst>
            <a:ext uri="{FF2B5EF4-FFF2-40B4-BE49-F238E27FC236}">
              <a16:creationId xmlns:a16="http://schemas.microsoft.com/office/drawing/2014/main" id="{CD99C726-5528-4EE4-B620-8D6E36B674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18" name="Text Box 69">
          <a:extLst>
            <a:ext uri="{FF2B5EF4-FFF2-40B4-BE49-F238E27FC236}">
              <a16:creationId xmlns:a16="http://schemas.microsoft.com/office/drawing/2014/main" id="{55263605-E8FA-41C7-A408-0F7C64D6DA7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19" name="Text Box 70">
          <a:extLst>
            <a:ext uri="{FF2B5EF4-FFF2-40B4-BE49-F238E27FC236}">
              <a16:creationId xmlns:a16="http://schemas.microsoft.com/office/drawing/2014/main" id="{2D02FA46-C0A8-4D30-A952-61767406297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20" name="Text Box 71">
          <a:extLst>
            <a:ext uri="{FF2B5EF4-FFF2-40B4-BE49-F238E27FC236}">
              <a16:creationId xmlns:a16="http://schemas.microsoft.com/office/drawing/2014/main" id="{D6ADCB77-E46D-421E-9E22-6AF9E5498A7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21" name="Text Box 72">
          <a:extLst>
            <a:ext uri="{FF2B5EF4-FFF2-40B4-BE49-F238E27FC236}">
              <a16:creationId xmlns:a16="http://schemas.microsoft.com/office/drawing/2014/main" id="{0628082C-A770-4E6A-807C-F881FBBD211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22" name="Text Box 73">
          <a:extLst>
            <a:ext uri="{FF2B5EF4-FFF2-40B4-BE49-F238E27FC236}">
              <a16:creationId xmlns:a16="http://schemas.microsoft.com/office/drawing/2014/main" id="{BB889AF1-AAB2-47D7-8C32-88AD5D5E7B8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23" name="Text Box 46">
          <a:extLst>
            <a:ext uri="{FF2B5EF4-FFF2-40B4-BE49-F238E27FC236}">
              <a16:creationId xmlns:a16="http://schemas.microsoft.com/office/drawing/2014/main" id="{A165BE96-AEFD-4E9E-B6C7-6D14B2C7ED0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24" name="Text Box 43">
          <a:extLst>
            <a:ext uri="{FF2B5EF4-FFF2-40B4-BE49-F238E27FC236}">
              <a16:creationId xmlns:a16="http://schemas.microsoft.com/office/drawing/2014/main" id="{360B2277-BF18-47FA-A5A2-CA783CB280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25" name="Text Box 46">
          <a:extLst>
            <a:ext uri="{FF2B5EF4-FFF2-40B4-BE49-F238E27FC236}">
              <a16:creationId xmlns:a16="http://schemas.microsoft.com/office/drawing/2014/main" id="{FD7AC52E-639E-44E0-9775-54018639C9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26" name="Text Box 43">
          <a:extLst>
            <a:ext uri="{FF2B5EF4-FFF2-40B4-BE49-F238E27FC236}">
              <a16:creationId xmlns:a16="http://schemas.microsoft.com/office/drawing/2014/main" id="{1727B1BB-2D53-4446-BFFE-94E996B9CA6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27" name="Text Box 68">
          <a:extLst>
            <a:ext uri="{FF2B5EF4-FFF2-40B4-BE49-F238E27FC236}">
              <a16:creationId xmlns:a16="http://schemas.microsoft.com/office/drawing/2014/main" id="{5D493FCD-7F2A-470D-8B24-41F3F339A08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28" name="Text Box 69">
          <a:extLst>
            <a:ext uri="{FF2B5EF4-FFF2-40B4-BE49-F238E27FC236}">
              <a16:creationId xmlns:a16="http://schemas.microsoft.com/office/drawing/2014/main" id="{2E4CD971-5C23-4BEA-9DBC-59C4EF18D34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29" name="Text Box 70">
          <a:extLst>
            <a:ext uri="{FF2B5EF4-FFF2-40B4-BE49-F238E27FC236}">
              <a16:creationId xmlns:a16="http://schemas.microsoft.com/office/drawing/2014/main" id="{FC9CE808-D926-4620-9E7E-156506A946C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30" name="Text Box 71">
          <a:extLst>
            <a:ext uri="{FF2B5EF4-FFF2-40B4-BE49-F238E27FC236}">
              <a16:creationId xmlns:a16="http://schemas.microsoft.com/office/drawing/2014/main" id="{4DD0CD36-2679-4D9A-B3A0-5EA5F0B1E41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31" name="Text Box 72">
          <a:extLst>
            <a:ext uri="{FF2B5EF4-FFF2-40B4-BE49-F238E27FC236}">
              <a16:creationId xmlns:a16="http://schemas.microsoft.com/office/drawing/2014/main" id="{A15DC1AC-1B51-4AAA-AC43-46C78765824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66675"/>
    <xdr:sp macro="" textlink="">
      <xdr:nvSpPr>
        <xdr:cNvPr id="932" name="Text Box 73">
          <a:extLst>
            <a:ext uri="{FF2B5EF4-FFF2-40B4-BE49-F238E27FC236}">
              <a16:creationId xmlns:a16="http://schemas.microsoft.com/office/drawing/2014/main" id="{65BE9677-62EB-4D71-98AE-4D0855A3014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33" name="Text Box 46">
          <a:extLst>
            <a:ext uri="{FF2B5EF4-FFF2-40B4-BE49-F238E27FC236}">
              <a16:creationId xmlns:a16="http://schemas.microsoft.com/office/drawing/2014/main" id="{EA8A3F48-B734-47A4-98DF-FD4BA7B390A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34" name="Text Box 43">
          <a:extLst>
            <a:ext uri="{FF2B5EF4-FFF2-40B4-BE49-F238E27FC236}">
              <a16:creationId xmlns:a16="http://schemas.microsoft.com/office/drawing/2014/main" id="{19C4AAEB-6E93-4256-89B9-9C124473E40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2849DAD7-7975-402F-BBF1-8559641AE4E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C4626A3C-2361-4B6E-A260-0E2A7FADBED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37" name="Text Box 68">
          <a:extLst>
            <a:ext uri="{FF2B5EF4-FFF2-40B4-BE49-F238E27FC236}">
              <a16:creationId xmlns:a16="http://schemas.microsoft.com/office/drawing/2014/main" id="{CAC049BB-6893-493F-855C-93D5BB8A98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38" name="Text Box 69">
          <a:extLst>
            <a:ext uri="{FF2B5EF4-FFF2-40B4-BE49-F238E27FC236}">
              <a16:creationId xmlns:a16="http://schemas.microsoft.com/office/drawing/2014/main" id="{FDE39A79-87DE-4451-9DC3-4E67AFAA203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39" name="Text Box 70">
          <a:extLst>
            <a:ext uri="{FF2B5EF4-FFF2-40B4-BE49-F238E27FC236}">
              <a16:creationId xmlns:a16="http://schemas.microsoft.com/office/drawing/2014/main" id="{1755EF3B-EA00-4BB5-BC6E-4DB027CA56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40" name="Text Box 71">
          <a:extLst>
            <a:ext uri="{FF2B5EF4-FFF2-40B4-BE49-F238E27FC236}">
              <a16:creationId xmlns:a16="http://schemas.microsoft.com/office/drawing/2014/main" id="{6435A093-9CB7-4DE3-8426-D90F9C5B58F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41" name="Text Box 72">
          <a:extLst>
            <a:ext uri="{FF2B5EF4-FFF2-40B4-BE49-F238E27FC236}">
              <a16:creationId xmlns:a16="http://schemas.microsoft.com/office/drawing/2014/main" id="{107C9834-1893-47A8-83D7-2C9AF4B7040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42" name="Text Box 73">
          <a:extLst>
            <a:ext uri="{FF2B5EF4-FFF2-40B4-BE49-F238E27FC236}">
              <a16:creationId xmlns:a16="http://schemas.microsoft.com/office/drawing/2014/main" id="{9DEF649D-8179-4813-84A7-0EA97FD1914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43" name="Text Box 46">
          <a:extLst>
            <a:ext uri="{FF2B5EF4-FFF2-40B4-BE49-F238E27FC236}">
              <a16:creationId xmlns:a16="http://schemas.microsoft.com/office/drawing/2014/main" id="{2588F001-1556-4B1E-90E0-D552D0B1EB8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BF055863-3690-4BBE-B0AF-DBD5DCBF717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7E78DD48-32A4-493A-AC4F-4F651FF6E44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B5C225CA-116E-4A81-B7A7-31C7666AF01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947" name="Text Box 10">
          <a:extLst>
            <a:ext uri="{FF2B5EF4-FFF2-40B4-BE49-F238E27FC236}">
              <a16:creationId xmlns:a16="http://schemas.microsoft.com/office/drawing/2014/main" id="{2CDD1A5F-89C0-4538-9EA6-50AA608C5EF5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948" name="Text Box 11">
          <a:extLst>
            <a:ext uri="{FF2B5EF4-FFF2-40B4-BE49-F238E27FC236}">
              <a16:creationId xmlns:a16="http://schemas.microsoft.com/office/drawing/2014/main" id="{F63932F5-D2F0-4B3A-A454-84C1369E4E37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49" name="Text Box 65">
          <a:extLst>
            <a:ext uri="{FF2B5EF4-FFF2-40B4-BE49-F238E27FC236}">
              <a16:creationId xmlns:a16="http://schemas.microsoft.com/office/drawing/2014/main" id="{2AC18F38-CFBD-4432-8F62-5BC5567F51C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50" name="Text Box 91">
          <a:extLst>
            <a:ext uri="{FF2B5EF4-FFF2-40B4-BE49-F238E27FC236}">
              <a16:creationId xmlns:a16="http://schemas.microsoft.com/office/drawing/2014/main" id="{9DA0DF54-9110-4EB2-B99C-59E917E655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51" name="Text Box 65">
          <a:extLst>
            <a:ext uri="{FF2B5EF4-FFF2-40B4-BE49-F238E27FC236}">
              <a16:creationId xmlns:a16="http://schemas.microsoft.com/office/drawing/2014/main" id="{2BB38D79-C50D-43A9-ACCB-6ADE62857FB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52" name="Text Box 91">
          <a:extLst>
            <a:ext uri="{FF2B5EF4-FFF2-40B4-BE49-F238E27FC236}">
              <a16:creationId xmlns:a16="http://schemas.microsoft.com/office/drawing/2014/main" id="{D57F7EFE-6B08-40E1-9192-85777000D8A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93D5EB14-34E3-42A3-9545-42CF96F7680D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954" name="Text Box 43">
          <a:extLst>
            <a:ext uri="{FF2B5EF4-FFF2-40B4-BE49-F238E27FC236}">
              <a16:creationId xmlns:a16="http://schemas.microsoft.com/office/drawing/2014/main" id="{29178F7C-465E-4422-B0E5-699BB1DA5376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5" name="Text Box 68">
          <a:extLst>
            <a:ext uri="{FF2B5EF4-FFF2-40B4-BE49-F238E27FC236}">
              <a16:creationId xmlns:a16="http://schemas.microsoft.com/office/drawing/2014/main" id="{C69BF0EF-EBD7-4EE0-88A5-79B8EC7ACA6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6" name="Text Box 69">
          <a:extLst>
            <a:ext uri="{FF2B5EF4-FFF2-40B4-BE49-F238E27FC236}">
              <a16:creationId xmlns:a16="http://schemas.microsoft.com/office/drawing/2014/main" id="{D55B0B78-722C-4B93-9DB2-1C8FA265EDC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7" name="Text Box 70">
          <a:extLst>
            <a:ext uri="{FF2B5EF4-FFF2-40B4-BE49-F238E27FC236}">
              <a16:creationId xmlns:a16="http://schemas.microsoft.com/office/drawing/2014/main" id="{578D2CD6-8F72-441E-8986-99324597CC2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8" name="Text Box 71">
          <a:extLst>
            <a:ext uri="{FF2B5EF4-FFF2-40B4-BE49-F238E27FC236}">
              <a16:creationId xmlns:a16="http://schemas.microsoft.com/office/drawing/2014/main" id="{FF7AF4D0-1050-4A67-9492-2BA31F0F32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9" name="Text Box 72">
          <a:extLst>
            <a:ext uri="{FF2B5EF4-FFF2-40B4-BE49-F238E27FC236}">
              <a16:creationId xmlns:a16="http://schemas.microsoft.com/office/drawing/2014/main" id="{6FA9C47B-6308-4ED0-87BE-72BBA4F27E0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60" name="Text Box 73">
          <a:extLst>
            <a:ext uri="{FF2B5EF4-FFF2-40B4-BE49-F238E27FC236}">
              <a16:creationId xmlns:a16="http://schemas.microsoft.com/office/drawing/2014/main" id="{17601029-7547-4389-9245-B269D792569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61" name="Text Box 46">
          <a:extLst>
            <a:ext uri="{FF2B5EF4-FFF2-40B4-BE49-F238E27FC236}">
              <a16:creationId xmlns:a16="http://schemas.microsoft.com/office/drawing/2014/main" id="{9A38C5D0-20FE-4A46-8E58-3CE79139365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62" name="Text Box 43">
          <a:extLst>
            <a:ext uri="{FF2B5EF4-FFF2-40B4-BE49-F238E27FC236}">
              <a16:creationId xmlns:a16="http://schemas.microsoft.com/office/drawing/2014/main" id="{07E27531-D130-4EFC-B2BF-76C4A2ACEDC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63" name="Text Box 46">
          <a:extLst>
            <a:ext uri="{FF2B5EF4-FFF2-40B4-BE49-F238E27FC236}">
              <a16:creationId xmlns:a16="http://schemas.microsoft.com/office/drawing/2014/main" id="{001A84CA-D217-4949-BC87-AAD28AA828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64" name="Text Box 43">
          <a:extLst>
            <a:ext uri="{FF2B5EF4-FFF2-40B4-BE49-F238E27FC236}">
              <a16:creationId xmlns:a16="http://schemas.microsoft.com/office/drawing/2014/main" id="{05222953-E33E-4721-A83F-E2BF51425B4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65" name="Text Box 68">
          <a:extLst>
            <a:ext uri="{FF2B5EF4-FFF2-40B4-BE49-F238E27FC236}">
              <a16:creationId xmlns:a16="http://schemas.microsoft.com/office/drawing/2014/main" id="{F15FEDBB-754D-4A12-9B3A-CE3224847C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66" name="Text Box 69">
          <a:extLst>
            <a:ext uri="{FF2B5EF4-FFF2-40B4-BE49-F238E27FC236}">
              <a16:creationId xmlns:a16="http://schemas.microsoft.com/office/drawing/2014/main" id="{4DB7F3FE-E721-4C7B-B7BB-6C2075BEBA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67" name="Text Box 70">
          <a:extLst>
            <a:ext uri="{FF2B5EF4-FFF2-40B4-BE49-F238E27FC236}">
              <a16:creationId xmlns:a16="http://schemas.microsoft.com/office/drawing/2014/main" id="{E30E1A9B-0B63-4293-9F60-27C7557D265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68" name="Text Box 71">
          <a:extLst>
            <a:ext uri="{FF2B5EF4-FFF2-40B4-BE49-F238E27FC236}">
              <a16:creationId xmlns:a16="http://schemas.microsoft.com/office/drawing/2014/main" id="{D8D94A04-03EB-439F-B11D-777821D3DF1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69" name="Text Box 72">
          <a:extLst>
            <a:ext uri="{FF2B5EF4-FFF2-40B4-BE49-F238E27FC236}">
              <a16:creationId xmlns:a16="http://schemas.microsoft.com/office/drawing/2014/main" id="{A0825C78-66E9-40E1-A447-57477707C55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70" name="Text Box 73">
          <a:extLst>
            <a:ext uri="{FF2B5EF4-FFF2-40B4-BE49-F238E27FC236}">
              <a16:creationId xmlns:a16="http://schemas.microsoft.com/office/drawing/2014/main" id="{4AD5F7F0-7BF1-4F9E-A81D-F9836C9483B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71" name="Text Box 46">
          <a:extLst>
            <a:ext uri="{FF2B5EF4-FFF2-40B4-BE49-F238E27FC236}">
              <a16:creationId xmlns:a16="http://schemas.microsoft.com/office/drawing/2014/main" id="{620DB934-C40E-4136-A8E3-2B221541EDB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72" name="Text Box 43">
          <a:extLst>
            <a:ext uri="{FF2B5EF4-FFF2-40B4-BE49-F238E27FC236}">
              <a16:creationId xmlns:a16="http://schemas.microsoft.com/office/drawing/2014/main" id="{CE023705-0DB1-4B0B-933D-D9F6B0864CA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D2C0DD03-263F-4A43-922E-E69BBE5F524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E535B48B-8868-40AB-B735-E59F88A3577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75" name="Text Box 68">
          <a:extLst>
            <a:ext uri="{FF2B5EF4-FFF2-40B4-BE49-F238E27FC236}">
              <a16:creationId xmlns:a16="http://schemas.microsoft.com/office/drawing/2014/main" id="{B4F282CB-CC9F-4085-8570-81137D1D8B5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76" name="Text Box 69">
          <a:extLst>
            <a:ext uri="{FF2B5EF4-FFF2-40B4-BE49-F238E27FC236}">
              <a16:creationId xmlns:a16="http://schemas.microsoft.com/office/drawing/2014/main" id="{3200593D-5C8E-4569-888A-6ECE66641E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77" name="Text Box 70">
          <a:extLst>
            <a:ext uri="{FF2B5EF4-FFF2-40B4-BE49-F238E27FC236}">
              <a16:creationId xmlns:a16="http://schemas.microsoft.com/office/drawing/2014/main" id="{AC3FE227-FC9F-49EB-BE50-BFA3C700CC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78" name="Text Box 71">
          <a:extLst>
            <a:ext uri="{FF2B5EF4-FFF2-40B4-BE49-F238E27FC236}">
              <a16:creationId xmlns:a16="http://schemas.microsoft.com/office/drawing/2014/main" id="{AA3502F5-7EE1-4791-8B26-06732ED63F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79" name="Text Box 72">
          <a:extLst>
            <a:ext uri="{FF2B5EF4-FFF2-40B4-BE49-F238E27FC236}">
              <a16:creationId xmlns:a16="http://schemas.microsoft.com/office/drawing/2014/main" id="{833C982C-7DC3-4BAE-9951-3965A6CA77B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80" name="Text Box 73">
          <a:extLst>
            <a:ext uri="{FF2B5EF4-FFF2-40B4-BE49-F238E27FC236}">
              <a16:creationId xmlns:a16="http://schemas.microsoft.com/office/drawing/2014/main" id="{12B14DC7-AD81-4459-9CB4-98B874AA28D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81" name="Text Box 46">
          <a:extLst>
            <a:ext uri="{FF2B5EF4-FFF2-40B4-BE49-F238E27FC236}">
              <a16:creationId xmlns:a16="http://schemas.microsoft.com/office/drawing/2014/main" id="{E24E4F0A-A6B2-4CF5-877D-22C5121FC21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82" name="Text Box 43">
          <a:extLst>
            <a:ext uri="{FF2B5EF4-FFF2-40B4-BE49-F238E27FC236}">
              <a16:creationId xmlns:a16="http://schemas.microsoft.com/office/drawing/2014/main" id="{12B2B2F7-98D9-4C38-A321-3FDFB331E72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9601B93C-338F-4324-87C5-0983F8A841B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3567EB63-DAAA-42EB-970F-2744BE77BF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B0E99815-85A1-44DA-9CCE-001EF0DF2A16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986" name="Text Box 11">
          <a:extLst>
            <a:ext uri="{FF2B5EF4-FFF2-40B4-BE49-F238E27FC236}">
              <a16:creationId xmlns:a16="http://schemas.microsoft.com/office/drawing/2014/main" id="{23074DE4-1C05-484B-8996-130C57CE38D3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87" name="Text Box 65">
          <a:extLst>
            <a:ext uri="{FF2B5EF4-FFF2-40B4-BE49-F238E27FC236}">
              <a16:creationId xmlns:a16="http://schemas.microsoft.com/office/drawing/2014/main" id="{8AD51447-028E-4A87-BAC6-104EC9A3F55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88" name="Text Box 91">
          <a:extLst>
            <a:ext uri="{FF2B5EF4-FFF2-40B4-BE49-F238E27FC236}">
              <a16:creationId xmlns:a16="http://schemas.microsoft.com/office/drawing/2014/main" id="{D6BD0A1C-9E28-4F69-B96B-AE2E6E0E4F3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89" name="Text Box 65">
          <a:extLst>
            <a:ext uri="{FF2B5EF4-FFF2-40B4-BE49-F238E27FC236}">
              <a16:creationId xmlns:a16="http://schemas.microsoft.com/office/drawing/2014/main" id="{735F538B-81EA-4FF6-B287-F327963E4A0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90" name="Text Box 91">
          <a:extLst>
            <a:ext uri="{FF2B5EF4-FFF2-40B4-BE49-F238E27FC236}">
              <a16:creationId xmlns:a16="http://schemas.microsoft.com/office/drawing/2014/main" id="{4AE98D38-DAFC-4166-A026-F2D1B9D130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991" name="Text Box 46">
          <a:extLst>
            <a:ext uri="{FF2B5EF4-FFF2-40B4-BE49-F238E27FC236}">
              <a16:creationId xmlns:a16="http://schemas.microsoft.com/office/drawing/2014/main" id="{219ED6B0-EA86-4FE6-B783-9DA472DE080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992" name="Text Box 43">
          <a:extLst>
            <a:ext uri="{FF2B5EF4-FFF2-40B4-BE49-F238E27FC236}">
              <a16:creationId xmlns:a16="http://schemas.microsoft.com/office/drawing/2014/main" id="{A30BB6EC-FF06-41F6-9E8F-37EC250EAE52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93" name="Text Box 68">
          <a:extLst>
            <a:ext uri="{FF2B5EF4-FFF2-40B4-BE49-F238E27FC236}">
              <a16:creationId xmlns:a16="http://schemas.microsoft.com/office/drawing/2014/main" id="{5E0A53C4-2FFD-4C39-A01D-7D66D114CE5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94" name="Text Box 69">
          <a:extLst>
            <a:ext uri="{FF2B5EF4-FFF2-40B4-BE49-F238E27FC236}">
              <a16:creationId xmlns:a16="http://schemas.microsoft.com/office/drawing/2014/main" id="{A2FE5130-30DC-43B1-8B81-D98BF046CB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95" name="Text Box 70">
          <a:extLst>
            <a:ext uri="{FF2B5EF4-FFF2-40B4-BE49-F238E27FC236}">
              <a16:creationId xmlns:a16="http://schemas.microsoft.com/office/drawing/2014/main" id="{F758B7E7-9578-4B08-B4AB-7ABC9560F1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96" name="Text Box 71">
          <a:extLst>
            <a:ext uri="{FF2B5EF4-FFF2-40B4-BE49-F238E27FC236}">
              <a16:creationId xmlns:a16="http://schemas.microsoft.com/office/drawing/2014/main" id="{9BC7BC03-82B2-403B-8AEA-6BEABF1018E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97" name="Text Box 72">
          <a:extLst>
            <a:ext uri="{FF2B5EF4-FFF2-40B4-BE49-F238E27FC236}">
              <a16:creationId xmlns:a16="http://schemas.microsoft.com/office/drawing/2014/main" id="{8073A37F-B1F0-4970-855C-F114033354A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98" name="Text Box 73">
          <a:extLst>
            <a:ext uri="{FF2B5EF4-FFF2-40B4-BE49-F238E27FC236}">
              <a16:creationId xmlns:a16="http://schemas.microsoft.com/office/drawing/2014/main" id="{57E25AF8-2066-42FA-A306-C3FA6316AC1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99" name="Text Box 46">
          <a:extLst>
            <a:ext uri="{FF2B5EF4-FFF2-40B4-BE49-F238E27FC236}">
              <a16:creationId xmlns:a16="http://schemas.microsoft.com/office/drawing/2014/main" id="{AFDA0FF7-E06C-4FF6-A92F-19FBC6FBBC0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00" name="Text Box 43">
          <a:extLst>
            <a:ext uri="{FF2B5EF4-FFF2-40B4-BE49-F238E27FC236}">
              <a16:creationId xmlns:a16="http://schemas.microsoft.com/office/drawing/2014/main" id="{9F2DCBA9-7502-4FE0-A727-AB36E31B1F7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D1FFAF9E-CDCC-4335-91D8-9E4D833E316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7DA21D17-A1B1-47D2-B61A-A214DD29D2F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37E4A1A4-4453-4C8D-80D1-BB8376BB500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024D089A-E069-4A21-AA23-CE45051FF0F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375470D6-578E-42C6-B6FC-7711688BD27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F7BEAA89-A3ED-4FF8-9501-9A419A64035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EEAC9338-D467-4398-96CA-4A886CACB3F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8E655AFD-30D9-4D24-BB15-317EB709BC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8F35A9F3-1718-45A3-BF61-27EC7B22FD7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8C9C2E4A-D6E0-44B2-BCA0-E5B7F5D52B5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AA74B0D2-094B-4EE3-B3A5-5CB419EF398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16D3BE43-6482-4A5F-AFAE-03425E7FD52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4978A857-9353-4F4E-8E3A-C54B0E0BD5A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ADF6C110-3484-453B-AF76-2D18917F1AD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EB846899-22E9-4544-AC84-10228A31C60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67A0BABC-CF82-4CCF-921A-45CDBE65A95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08AFF0C2-26CA-4B7A-B8BB-7CDC2E2F075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432F8019-343C-4B1F-BF9D-FC71F70948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E2B31FBB-0B1E-4678-A4A4-890AE4A7EB2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1CCE2411-C7C7-41A2-9A63-28E2F942D8A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46B0B5D6-A1A0-4A00-A836-346759E92FA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3A1E0ACB-7F2C-4386-BBC0-08AAC871234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023" name="Text Box 10">
          <a:extLst>
            <a:ext uri="{FF2B5EF4-FFF2-40B4-BE49-F238E27FC236}">
              <a16:creationId xmlns:a16="http://schemas.microsoft.com/office/drawing/2014/main" id="{7A520EA0-D5F2-4D42-BAFE-16B7F0DBBFEF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024" name="Text Box 11">
          <a:extLst>
            <a:ext uri="{FF2B5EF4-FFF2-40B4-BE49-F238E27FC236}">
              <a16:creationId xmlns:a16="http://schemas.microsoft.com/office/drawing/2014/main" id="{9557FB1C-47DA-4451-883B-E089BD12788E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25" name="Text Box 65">
          <a:extLst>
            <a:ext uri="{FF2B5EF4-FFF2-40B4-BE49-F238E27FC236}">
              <a16:creationId xmlns:a16="http://schemas.microsoft.com/office/drawing/2014/main" id="{40311B05-9DCA-41F7-9D77-E3CD7F6CF75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26" name="Text Box 91">
          <a:extLst>
            <a:ext uri="{FF2B5EF4-FFF2-40B4-BE49-F238E27FC236}">
              <a16:creationId xmlns:a16="http://schemas.microsoft.com/office/drawing/2014/main" id="{DB897A40-1ABE-4D17-8FEC-66F9A120FDF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27" name="Text Box 65">
          <a:extLst>
            <a:ext uri="{FF2B5EF4-FFF2-40B4-BE49-F238E27FC236}">
              <a16:creationId xmlns:a16="http://schemas.microsoft.com/office/drawing/2014/main" id="{6DD1426A-AB7D-4C75-BD2D-47ABB173F0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28" name="Text Box 91">
          <a:extLst>
            <a:ext uri="{FF2B5EF4-FFF2-40B4-BE49-F238E27FC236}">
              <a16:creationId xmlns:a16="http://schemas.microsoft.com/office/drawing/2014/main" id="{5A9FC678-90C4-416B-BB4D-F5E66A418B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16DBB181-9C38-4F6C-BD22-DBAAC79D1CC6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C9398097-FE50-4043-B5B6-54424D2079FB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31" name="Text Box 68">
          <a:extLst>
            <a:ext uri="{FF2B5EF4-FFF2-40B4-BE49-F238E27FC236}">
              <a16:creationId xmlns:a16="http://schemas.microsoft.com/office/drawing/2014/main" id="{6AB172D2-520B-4E23-815C-46DD011E711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32" name="Text Box 69">
          <a:extLst>
            <a:ext uri="{FF2B5EF4-FFF2-40B4-BE49-F238E27FC236}">
              <a16:creationId xmlns:a16="http://schemas.microsoft.com/office/drawing/2014/main" id="{B1A0AE16-5636-4EF4-A7FC-6B9D48DB857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33" name="Text Box 70">
          <a:extLst>
            <a:ext uri="{FF2B5EF4-FFF2-40B4-BE49-F238E27FC236}">
              <a16:creationId xmlns:a16="http://schemas.microsoft.com/office/drawing/2014/main" id="{F3F077A0-DDFD-44B5-96C7-FACE60C79D3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34" name="Text Box 71">
          <a:extLst>
            <a:ext uri="{FF2B5EF4-FFF2-40B4-BE49-F238E27FC236}">
              <a16:creationId xmlns:a16="http://schemas.microsoft.com/office/drawing/2014/main" id="{9B0FD0F1-D3E9-480A-933F-3B01D8D36C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35" name="Text Box 72">
          <a:extLst>
            <a:ext uri="{FF2B5EF4-FFF2-40B4-BE49-F238E27FC236}">
              <a16:creationId xmlns:a16="http://schemas.microsoft.com/office/drawing/2014/main" id="{7C9DEE46-21FF-4659-BF17-BCA569A127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36" name="Text Box 73">
          <a:extLst>
            <a:ext uri="{FF2B5EF4-FFF2-40B4-BE49-F238E27FC236}">
              <a16:creationId xmlns:a16="http://schemas.microsoft.com/office/drawing/2014/main" id="{1D7F745A-03B5-48D0-BB2C-88A6677D1C2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3230385D-3640-4DEC-9241-C4ADCC9BD4B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61EBD9F4-F8D6-4601-B604-0D8A1E3F37D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39" name="Text Box 46">
          <a:extLst>
            <a:ext uri="{FF2B5EF4-FFF2-40B4-BE49-F238E27FC236}">
              <a16:creationId xmlns:a16="http://schemas.microsoft.com/office/drawing/2014/main" id="{B53018F7-6E18-425B-B1A9-F15E269DD31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40" name="Text Box 43">
          <a:extLst>
            <a:ext uri="{FF2B5EF4-FFF2-40B4-BE49-F238E27FC236}">
              <a16:creationId xmlns:a16="http://schemas.microsoft.com/office/drawing/2014/main" id="{2F74896F-2E85-4311-BA4F-70BF49D2D50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41" name="Text Box 68">
          <a:extLst>
            <a:ext uri="{FF2B5EF4-FFF2-40B4-BE49-F238E27FC236}">
              <a16:creationId xmlns:a16="http://schemas.microsoft.com/office/drawing/2014/main" id="{3E3FE334-3A92-425C-AF7E-62940EDD06F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42" name="Text Box 69">
          <a:extLst>
            <a:ext uri="{FF2B5EF4-FFF2-40B4-BE49-F238E27FC236}">
              <a16:creationId xmlns:a16="http://schemas.microsoft.com/office/drawing/2014/main" id="{87EC9E05-6615-4A24-A65F-8AF1C89D152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43" name="Text Box 70">
          <a:extLst>
            <a:ext uri="{FF2B5EF4-FFF2-40B4-BE49-F238E27FC236}">
              <a16:creationId xmlns:a16="http://schemas.microsoft.com/office/drawing/2014/main" id="{1D957394-92A9-40DF-AECE-611D9971C5D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44" name="Text Box 71">
          <a:extLst>
            <a:ext uri="{FF2B5EF4-FFF2-40B4-BE49-F238E27FC236}">
              <a16:creationId xmlns:a16="http://schemas.microsoft.com/office/drawing/2014/main" id="{16400094-D07E-402A-9B02-DBAB845E66A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45" name="Text Box 72">
          <a:extLst>
            <a:ext uri="{FF2B5EF4-FFF2-40B4-BE49-F238E27FC236}">
              <a16:creationId xmlns:a16="http://schemas.microsoft.com/office/drawing/2014/main" id="{37BF4330-6873-4DA6-81B6-37B1B94A21F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46" name="Text Box 73">
          <a:extLst>
            <a:ext uri="{FF2B5EF4-FFF2-40B4-BE49-F238E27FC236}">
              <a16:creationId xmlns:a16="http://schemas.microsoft.com/office/drawing/2014/main" id="{A881FBE8-7E92-4C1B-914D-EAB624828CB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D89963B4-CEAF-4ABA-A5AF-17B88D58CB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B25240D5-E39C-4E94-8163-371FBFAF83F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49" name="Text Box 46">
          <a:extLst>
            <a:ext uri="{FF2B5EF4-FFF2-40B4-BE49-F238E27FC236}">
              <a16:creationId xmlns:a16="http://schemas.microsoft.com/office/drawing/2014/main" id="{4A4B6944-091E-4B11-A1FF-AECA17B5907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50" name="Text Box 43">
          <a:extLst>
            <a:ext uri="{FF2B5EF4-FFF2-40B4-BE49-F238E27FC236}">
              <a16:creationId xmlns:a16="http://schemas.microsoft.com/office/drawing/2014/main" id="{9E1E96F4-7C15-4BBB-AB3F-CB3F16208D0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51" name="Text Box 68">
          <a:extLst>
            <a:ext uri="{FF2B5EF4-FFF2-40B4-BE49-F238E27FC236}">
              <a16:creationId xmlns:a16="http://schemas.microsoft.com/office/drawing/2014/main" id="{687C7DB3-D40B-49B7-8242-70D87498403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52" name="Text Box 69">
          <a:extLst>
            <a:ext uri="{FF2B5EF4-FFF2-40B4-BE49-F238E27FC236}">
              <a16:creationId xmlns:a16="http://schemas.microsoft.com/office/drawing/2014/main" id="{27EC4A97-7953-409C-8808-25F9965213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53" name="Text Box 70">
          <a:extLst>
            <a:ext uri="{FF2B5EF4-FFF2-40B4-BE49-F238E27FC236}">
              <a16:creationId xmlns:a16="http://schemas.microsoft.com/office/drawing/2014/main" id="{0B7EF4EB-83DC-4EBB-B77D-6C8A7C11F1A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54" name="Text Box 71">
          <a:extLst>
            <a:ext uri="{FF2B5EF4-FFF2-40B4-BE49-F238E27FC236}">
              <a16:creationId xmlns:a16="http://schemas.microsoft.com/office/drawing/2014/main" id="{20E5DFC1-E2BB-431E-93DC-CA04588AC02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55" name="Text Box 72">
          <a:extLst>
            <a:ext uri="{FF2B5EF4-FFF2-40B4-BE49-F238E27FC236}">
              <a16:creationId xmlns:a16="http://schemas.microsoft.com/office/drawing/2014/main" id="{F56C827E-DFA0-4760-8E7B-165A1CAC42A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56" name="Text Box 73">
          <a:extLst>
            <a:ext uri="{FF2B5EF4-FFF2-40B4-BE49-F238E27FC236}">
              <a16:creationId xmlns:a16="http://schemas.microsoft.com/office/drawing/2014/main" id="{E1B996B1-F0F8-4B79-8338-C8D48B1845B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4BEF4DD8-1211-43A2-9A49-1125F00D2D3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33C3EF1D-B98A-4BA2-AF93-2C78DB01AF0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59" name="Text Box 46">
          <a:extLst>
            <a:ext uri="{FF2B5EF4-FFF2-40B4-BE49-F238E27FC236}">
              <a16:creationId xmlns:a16="http://schemas.microsoft.com/office/drawing/2014/main" id="{95724A50-18D1-45F7-87CB-E8CF010FBC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60" name="Text Box 43">
          <a:extLst>
            <a:ext uri="{FF2B5EF4-FFF2-40B4-BE49-F238E27FC236}">
              <a16:creationId xmlns:a16="http://schemas.microsoft.com/office/drawing/2014/main" id="{7DF716A6-1223-42FE-8502-07AF7DC11B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61" name="Text Box 65">
          <a:extLst>
            <a:ext uri="{FF2B5EF4-FFF2-40B4-BE49-F238E27FC236}">
              <a16:creationId xmlns:a16="http://schemas.microsoft.com/office/drawing/2014/main" id="{66847B40-FC25-461E-B73B-1FBA6BE470E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62" name="Text Box 91">
          <a:extLst>
            <a:ext uri="{FF2B5EF4-FFF2-40B4-BE49-F238E27FC236}">
              <a16:creationId xmlns:a16="http://schemas.microsoft.com/office/drawing/2014/main" id="{85FC3464-7D60-446F-8FD8-FAAEF0776B3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63" name="Text Box 65">
          <a:extLst>
            <a:ext uri="{FF2B5EF4-FFF2-40B4-BE49-F238E27FC236}">
              <a16:creationId xmlns:a16="http://schemas.microsoft.com/office/drawing/2014/main" id="{E4F6A25B-DB3C-4368-9074-91DC23B790E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64" name="Text Box 91">
          <a:extLst>
            <a:ext uri="{FF2B5EF4-FFF2-40B4-BE49-F238E27FC236}">
              <a16:creationId xmlns:a16="http://schemas.microsoft.com/office/drawing/2014/main" id="{7839FAD9-AD63-46A8-84B4-F1C8ED15F91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A7EE1146-226B-4ADF-8309-D953FED05E7C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07B4C956-7141-459E-BA24-3342F6BC7CAA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67" name="Text Box 68">
          <a:extLst>
            <a:ext uri="{FF2B5EF4-FFF2-40B4-BE49-F238E27FC236}">
              <a16:creationId xmlns:a16="http://schemas.microsoft.com/office/drawing/2014/main" id="{F5D11B3C-E6D3-4C35-8BBD-9F1CBD4BD5A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68" name="Text Box 69">
          <a:extLst>
            <a:ext uri="{FF2B5EF4-FFF2-40B4-BE49-F238E27FC236}">
              <a16:creationId xmlns:a16="http://schemas.microsoft.com/office/drawing/2014/main" id="{86EE1108-7C8F-446D-8EB5-4903BCC707E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69" name="Text Box 70">
          <a:extLst>
            <a:ext uri="{FF2B5EF4-FFF2-40B4-BE49-F238E27FC236}">
              <a16:creationId xmlns:a16="http://schemas.microsoft.com/office/drawing/2014/main" id="{B5DE63E4-EF34-446A-AA6C-95109492841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70" name="Text Box 71">
          <a:extLst>
            <a:ext uri="{FF2B5EF4-FFF2-40B4-BE49-F238E27FC236}">
              <a16:creationId xmlns:a16="http://schemas.microsoft.com/office/drawing/2014/main" id="{FBDB1D88-87EF-4E50-9313-701E3BAD3FC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71" name="Text Box 72">
          <a:extLst>
            <a:ext uri="{FF2B5EF4-FFF2-40B4-BE49-F238E27FC236}">
              <a16:creationId xmlns:a16="http://schemas.microsoft.com/office/drawing/2014/main" id="{7A3E6CC6-A938-42EA-BD28-C8DEFECD0F3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72" name="Text Box 73">
          <a:extLst>
            <a:ext uri="{FF2B5EF4-FFF2-40B4-BE49-F238E27FC236}">
              <a16:creationId xmlns:a16="http://schemas.microsoft.com/office/drawing/2014/main" id="{AA60B779-DCBF-4F30-9DE0-1F06A23711A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73" name="Text Box 46">
          <a:extLst>
            <a:ext uri="{FF2B5EF4-FFF2-40B4-BE49-F238E27FC236}">
              <a16:creationId xmlns:a16="http://schemas.microsoft.com/office/drawing/2014/main" id="{46E5AF61-D90D-4F6E-A9D0-4C14B2E503A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74" name="Text Box 43">
          <a:extLst>
            <a:ext uri="{FF2B5EF4-FFF2-40B4-BE49-F238E27FC236}">
              <a16:creationId xmlns:a16="http://schemas.microsoft.com/office/drawing/2014/main" id="{33851781-94B1-4067-8B29-ECCC40732BA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055A93A2-ACAF-4AA5-9C09-5518835C07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A5040CE8-68F7-4EBD-BBF8-786A9F63FB9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8EEEB053-60F0-4E54-BD85-CB3A74503A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AB1F052A-E5B9-40DF-B8BA-F3F351DD75C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75EB28A3-2722-4D9C-92D5-A46D52A41FF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64751A38-751D-425F-910C-E1F3285E63E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92AE7B8C-53AF-4808-8F4D-82276AACC0B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FBECF8FA-6C0A-4C39-ACB4-5DCE90B2E0E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203C239B-5365-47D4-A561-154729FDE12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FAF0B7FE-B9CA-4736-82BA-C90FCF35F34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F2C758E5-BE5B-47C0-AA07-69D15E0078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86" name="Text Box 68">
          <a:extLst>
            <a:ext uri="{FF2B5EF4-FFF2-40B4-BE49-F238E27FC236}">
              <a16:creationId xmlns:a16="http://schemas.microsoft.com/office/drawing/2014/main" id="{1FC9FB83-C1CA-41AF-8277-1435711E79E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87" name="Text Box 69">
          <a:extLst>
            <a:ext uri="{FF2B5EF4-FFF2-40B4-BE49-F238E27FC236}">
              <a16:creationId xmlns:a16="http://schemas.microsoft.com/office/drawing/2014/main" id="{9E568C32-C2CD-4A13-9E99-1CDE172F859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88" name="Text Box 70">
          <a:extLst>
            <a:ext uri="{FF2B5EF4-FFF2-40B4-BE49-F238E27FC236}">
              <a16:creationId xmlns:a16="http://schemas.microsoft.com/office/drawing/2014/main" id="{39C15583-18D0-40EA-90D7-62B0048A8E4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89" name="Text Box 71">
          <a:extLst>
            <a:ext uri="{FF2B5EF4-FFF2-40B4-BE49-F238E27FC236}">
              <a16:creationId xmlns:a16="http://schemas.microsoft.com/office/drawing/2014/main" id="{D0495A07-652D-4F17-9003-AA1E328A573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90" name="Text Box 72">
          <a:extLst>
            <a:ext uri="{FF2B5EF4-FFF2-40B4-BE49-F238E27FC236}">
              <a16:creationId xmlns:a16="http://schemas.microsoft.com/office/drawing/2014/main" id="{031C36DA-ABF9-4540-864D-4A9771801E7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91" name="Text Box 73">
          <a:extLst>
            <a:ext uri="{FF2B5EF4-FFF2-40B4-BE49-F238E27FC236}">
              <a16:creationId xmlns:a16="http://schemas.microsoft.com/office/drawing/2014/main" id="{BBBBE1BC-6136-4BD5-98F9-BBD2295CD9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92" name="Text Box 46">
          <a:extLst>
            <a:ext uri="{FF2B5EF4-FFF2-40B4-BE49-F238E27FC236}">
              <a16:creationId xmlns:a16="http://schemas.microsoft.com/office/drawing/2014/main" id="{F3DA5B2F-6CFA-4A16-A668-85121562E43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93" name="Text Box 43">
          <a:extLst>
            <a:ext uri="{FF2B5EF4-FFF2-40B4-BE49-F238E27FC236}">
              <a16:creationId xmlns:a16="http://schemas.microsoft.com/office/drawing/2014/main" id="{21189AE7-E894-4A42-B73F-55A45B3FC7E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7776601E-55E6-4B0C-8F37-8F59A2B263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639D2BBF-36E8-47FC-990B-0C198A9A9B2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096" name="Text Box 10">
          <a:extLst>
            <a:ext uri="{FF2B5EF4-FFF2-40B4-BE49-F238E27FC236}">
              <a16:creationId xmlns:a16="http://schemas.microsoft.com/office/drawing/2014/main" id="{F6468557-944F-4B36-9803-4333FBF3C565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097" name="Text Box 11">
          <a:extLst>
            <a:ext uri="{FF2B5EF4-FFF2-40B4-BE49-F238E27FC236}">
              <a16:creationId xmlns:a16="http://schemas.microsoft.com/office/drawing/2014/main" id="{1FB79485-3E48-494E-BB2B-4A822E2C2F6B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98" name="Text Box 65">
          <a:extLst>
            <a:ext uri="{FF2B5EF4-FFF2-40B4-BE49-F238E27FC236}">
              <a16:creationId xmlns:a16="http://schemas.microsoft.com/office/drawing/2014/main" id="{37CFB2AD-9CED-4C6F-A68E-C8A9A97E92E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99" name="Text Box 91">
          <a:extLst>
            <a:ext uri="{FF2B5EF4-FFF2-40B4-BE49-F238E27FC236}">
              <a16:creationId xmlns:a16="http://schemas.microsoft.com/office/drawing/2014/main" id="{0ECB7EA2-BE35-4990-BAE9-69370FE4729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00" name="Text Box 65">
          <a:extLst>
            <a:ext uri="{FF2B5EF4-FFF2-40B4-BE49-F238E27FC236}">
              <a16:creationId xmlns:a16="http://schemas.microsoft.com/office/drawing/2014/main" id="{B2505639-2F9F-44F2-84FE-FA5E2F9A638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01" name="Text Box 91">
          <a:extLst>
            <a:ext uri="{FF2B5EF4-FFF2-40B4-BE49-F238E27FC236}">
              <a16:creationId xmlns:a16="http://schemas.microsoft.com/office/drawing/2014/main" id="{BC845BBA-E56C-4AC7-8978-856496CD085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102" name="Text Box 46">
          <a:extLst>
            <a:ext uri="{FF2B5EF4-FFF2-40B4-BE49-F238E27FC236}">
              <a16:creationId xmlns:a16="http://schemas.microsoft.com/office/drawing/2014/main" id="{B0FBE141-761C-43E9-B219-90BA7DF322D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103" name="Text Box 43">
          <a:extLst>
            <a:ext uri="{FF2B5EF4-FFF2-40B4-BE49-F238E27FC236}">
              <a16:creationId xmlns:a16="http://schemas.microsoft.com/office/drawing/2014/main" id="{3CEFA6E9-61B7-4D6E-9E54-AAB00C060F88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04" name="Text Box 68">
          <a:extLst>
            <a:ext uri="{FF2B5EF4-FFF2-40B4-BE49-F238E27FC236}">
              <a16:creationId xmlns:a16="http://schemas.microsoft.com/office/drawing/2014/main" id="{CF738E31-9488-47ED-BECB-5C3E12C9A99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05" name="Text Box 69">
          <a:extLst>
            <a:ext uri="{FF2B5EF4-FFF2-40B4-BE49-F238E27FC236}">
              <a16:creationId xmlns:a16="http://schemas.microsoft.com/office/drawing/2014/main" id="{5B05095E-C5F2-481B-845F-ED11F0FB1EF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06" name="Text Box 70">
          <a:extLst>
            <a:ext uri="{FF2B5EF4-FFF2-40B4-BE49-F238E27FC236}">
              <a16:creationId xmlns:a16="http://schemas.microsoft.com/office/drawing/2014/main" id="{AD89DD3E-9686-4419-87AC-8154A7A36E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07" name="Text Box 71">
          <a:extLst>
            <a:ext uri="{FF2B5EF4-FFF2-40B4-BE49-F238E27FC236}">
              <a16:creationId xmlns:a16="http://schemas.microsoft.com/office/drawing/2014/main" id="{3C53C894-27C0-47E2-942A-1C05BD5700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08" name="Text Box 72">
          <a:extLst>
            <a:ext uri="{FF2B5EF4-FFF2-40B4-BE49-F238E27FC236}">
              <a16:creationId xmlns:a16="http://schemas.microsoft.com/office/drawing/2014/main" id="{C39A5A7D-2163-41E5-A8CF-8A0BE7E5B3B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09" name="Text Box 73">
          <a:extLst>
            <a:ext uri="{FF2B5EF4-FFF2-40B4-BE49-F238E27FC236}">
              <a16:creationId xmlns:a16="http://schemas.microsoft.com/office/drawing/2014/main" id="{B9379E32-621C-41D6-B4FF-B28690BF036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8EA06CBD-CBCD-4408-BFAA-E2C5A6C4D11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99DC7D9B-3543-4088-9027-4BE961661B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30A1EAE4-E4CD-4AB5-BEDD-0181419A86C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13" name="Text Box 43">
          <a:extLst>
            <a:ext uri="{FF2B5EF4-FFF2-40B4-BE49-F238E27FC236}">
              <a16:creationId xmlns:a16="http://schemas.microsoft.com/office/drawing/2014/main" id="{3C5F92D8-152A-4CCF-AFB7-3B995BA2673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4" name="Text Box 68">
          <a:extLst>
            <a:ext uri="{FF2B5EF4-FFF2-40B4-BE49-F238E27FC236}">
              <a16:creationId xmlns:a16="http://schemas.microsoft.com/office/drawing/2014/main" id="{DE6572DF-9F4A-49D1-97F7-A020EF4BDC4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5" name="Text Box 69">
          <a:extLst>
            <a:ext uri="{FF2B5EF4-FFF2-40B4-BE49-F238E27FC236}">
              <a16:creationId xmlns:a16="http://schemas.microsoft.com/office/drawing/2014/main" id="{B57E8CAE-89A5-42D4-A11F-3079463844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6" name="Text Box 70">
          <a:extLst>
            <a:ext uri="{FF2B5EF4-FFF2-40B4-BE49-F238E27FC236}">
              <a16:creationId xmlns:a16="http://schemas.microsoft.com/office/drawing/2014/main" id="{5960A1EE-E3A4-4307-A6F7-0400C428932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7" name="Text Box 71">
          <a:extLst>
            <a:ext uri="{FF2B5EF4-FFF2-40B4-BE49-F238E27FC236}">
              <a16:creationId xmlns:a16="http://schemas.microsoft.com/office/drawing/2014/main" id="{6C50DECA-AACF-457C-83D8-9992519035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8" name="Text Box 72">
          <a:extLst>
            <a:ext uri="{FF2B5EF4-FFF2-40B4-BE49-F238E27FC236}">
              <a16:creationId xmlns:a16="http://schemas.microsoft.com/office/drawing/2014/main" id="{49179FB5-61E8-4927-ABF4-DBBE84176A5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9" name="Text Box 73">
          <a:extLst>
            <a:ext uri="{FF2B5EF4-FFF2-40B4-BE49-F238E27FC236}">
              <a16:creationId xmlns:a16="http://schemas.microsoft.com/office/drawing/2014/main" id="{196FC8E2-1FFF-4AA9-87F5-8BE931D71C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C9048B79-A389-4699-BF70-A324DCE3F4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21" name="Text Box 43">
          <a:extLst>
            <a:ext uri="{FF2B5EF4-FFF2-40B4-BE49-F238E27FC236}">
              <a16:creationId xmlns:a16="http://schemas.microsoft.com/office/drawing/2014/main" id="{4DBD5CC0-7648-4068-AEA6-CEFDD868F1A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4F33D97-03BE-49A0-AE5E-7AF9A91FB07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88AD1CF0-7DC7-4CE9-9E97-C1BE7DC894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24" name="Text Box 68">
          <a:extLst>
            <a:ext uri="{FF2B5EF4-FFF2-40B4-BE49-F238E27FC236}">
              <a16:creationId xmlns:a16="http://schemas.microsoft.com/office/drawing/2014/main" id="{09B74B4D-291E-4F9B-8FCE-21859927307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25" name="Text Box 69">
          <a:extLst>
            <a:ext uri="{FF2B5EF4-FFF2-40B4-BE49-F238E27FC236}">
              <a16:creationId xmlns:a16="http://schemas.microsoft.com/office/drawing/2014/main" id="{2CFF61AD-9020-494C-A32F-A3A25101A8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26" name="Text Box 70">
          <a:extLst>
            <a:ext uri="{FF2B5EF4-FFF2-40B4-BE49-F238E27FC236}">
              <a16:creationId xmlns:a16="http://schemas.microsoft.com/office/drawing/2014/main" id="{AD90E15C-4BF6-4B5D-BB19-18EA3252DB1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27" name="Text Box 71">
          <a:extLst>
            <a:ext uri="{FF2B5EF4-FFF2-40B4-BE49-F238E27FC236}">
              <a16:creationId xmlns:a16="http://schemas.microsoft.com/office/drawing/2014/main" id="{C40B4440-0A06-4ACA-9CCC-2A48461A1DE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28" name="Text Box 72">
          <a:extLst>
            <a:ext uri="{FF2B5EF4-FFF2-40B4-BE49-F238E27FC236}">
              <a16:creationId xmlns:a16="http://schemas.microsoft.com/office/drawing/2014/main" id="{673E9135-871E-4D7B-9E64-7AF5F06ED7B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29" name="Text Box 73">
          <a:extLst>
            <a:ext uri="{FF2B5EF4-FFF2-40B4-BE49-F238E27FC236}">
              <a16:creationId xmlns:a16="http://schemas.microsoft.com/office/drawing/2014/main" id="{8B9A7EE0-AAF7-446B-AF8A-FE3E386325D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30" name="Text Box 46">
          <a:extLst>
            <a:ext uri="{FF2B5EF4-FFF2-40B4-BE49-F238E27FC236}">
              <a16:creationId xmlns:a16="http://schemas.microsoft.com/office/drawing/2014/main" id="{136165BF-1941-40B3-ABCB-76A1FD0695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31" name="Text Box 43">
          <a:extLst>
            <a:ext uri="{FF2B5EF4-FFF2-40B4-BE49-F238E27FC236}">
              <a16:creationId xmlns:a16="http://schemas.microsoft.com/office/drawing/2014/main" id="{253ECEAB-17D9-4AB3-9490-17AE09892F0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9FFC274E-6C35-489B-ABC3-2BDF1CB5FD6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744DC7C9-D741-474D-B127-7B196DAC96C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34" name="Text Box 10">
          <a:extLst>
            <a:ext uri="{FF2B5EF4-FFF2-40B4-BE49-F238E27FC236}">
              <a16:creationId xmlns:a16="http://schemas.microsoft.com/office/drawing/2014/main" id="{F2CBC21C-5BDF-479A-839C-CD6BF55EF3E0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35" name="Text Box 65">
          <a:extLst>
            <a:ext uri="{FF2B5EF4-FFF2-40B4-BE49-F238E27FC236}">
              <a16:creationId xmlns:a16="http://schemas.microsoft.com/office/drawing/2014/main" id="{04BB6D1A-91FD-456C-AF79-7128FFF145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36" name="Text Box 91">
          <a:extLst>
            <a:ext uri="{FF2B5EF4-FFF2-40B4-BE49-F238E27FC236}">
              <a16:creationId xmlns:a16="http://schemas.microsoft.com/office/drawing/2014/main" id="{11A44872-3A4B-4184-983C-2D3E138C6A0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37" name="Text Box 65">
          <a:extLst>
            <a:ext uri="{FF2B5EF4-FFF2-40B4-BE49-F238E27FC236}">
              <a16:creationId xmlns:a16="http://schemas.microsoft.com/office/drawing/2014/main" id="{93F60B28-09E6-4395-8A1E-79041A9DF94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138" name="Text Box 46">
          <a:extLst>
            <a:ext uri="{FF2B5EF4-FFF2-40B4-BE49-F238E27FC236}">
              <a16:creationId xmlns:a16="http://schemas.microsoft.com/office/drawing/2014/main" id="{B828E93A-F581-442F-8C74-21F482FF27C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139" name="Text Box 43">
          <a:extLst>
            <a:ext uri="{FF2B5EF4-FFF2-40B4-BE49-F238E27FC236}">
              <a16:creationId xmlns:a16="http://schemas.microsoft.com/office/drawing/2014/main" id="{5FDE8BD3-3EB3-4CCA-AE9B-55A6800A213B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40" name="Text Box 68">
          <a:extLst>
            <a:ext uri="{FF2B5EF4-FFF2-40B4-BE49-F238E27FC236}">
              <a16:creationId xmlns:a16="http://schemas.microsoft.com/office/drawing/2014/main" id="{E83F9B16-D65D-4A4C-A38F-03085CB501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41" name="Text Box 69">
          <a:extLst>
            <a:ext uri="{FF2B5EF4-FFF2-40B4-BE49-F238E27FC236}">
              <a16:creationId xmlns:a16="http://schemas.microsoft.com/office/drawing/2014/main" id="{8C01FBF8-BF60-4B8C-8A88-18AA16CFCB8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42" name="Text Box 70">
          <a:extLst>
            <a:ext uri="{FF2B5EF4-FFF2-40B4-BE49-F238E27FC236}">
              <a16:creationId xmlns:a16="http://schemas.microsoft.com/office/drawing/2014/main" id="{9FBF3889-EA1B-4202-A9B5-4C6CB102CF4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43" name="Text Box 71">
          <a:extLst>
            <a:ext uri="{FF2B5EF4-FFF2-40B4-BE49-F238E27FC236}">
              <a16:creationId xmlns:a16="http://schemas.microsoft.com/office/drawing/2014/main" id="{FFB39225-BF1F-4462-AF25-E74620A82F0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44" name="Text Box 72">
          <a:extLst>
            <a:ext uri="{FF2B5EF4-FFF2-40B4-BE49-F238E27FC236}">
              <a16:creationId xmlns:a16="http://schemas.microsoft.com/office/drawing/2014/main" id="{688B8B69-033D-4D5E-82D7-98AEBCBC666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45" name="Text Box 73">
          <a:extLst>
            <a:ext uri="{FF2B5EF4-FFF2-40B4-BE49-F238E27FC236}">
              <a16:creationId xmlns:a16="http://schemas.microsoft.com/office/drawing/2014/main" id="{9E45B61B-971E-4EDC-8728-3A09010FF92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46" name="Text Box 46">
          <a:extLst>
            <a:ext uri="{FF2B5EF4-FFF2-40B4-BE49-F238E27FC236}">
              <a16:creationId xmlns:a16="http://schemas.microsoft.com/office/drawing/2014/main" id="{AB8F8D9C-7098-4C07-B61C-98F69754AC8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8189D33E-84B4-4600-8964-404D746A90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48" name="Text Box 46">
          <a:extLst>
            <a:ext uri="{FF2B5EF4-FFF2-40B4-BE49-F238E27FC236}">
              <a16:creationId xmlns:a16="http://schemas.microsoft.com/office/drawing/2014/main" id="{0BFE4891-9078-4E00-BA52-F26F5BDEF57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49" name="Text Box 43">
          <a:extLst>
            <a:ext uri="{FF2B5EF4-FFF2-40B4-BE49-F238E27FC236}">
              <a16:creationId xmlns:a16="http://schemas.microsoft.com/office/drawing/2014/main" id="{6F638212-8B10-451C-987E-A30E871DCB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8E40101D-C987-4790-A43E-02291D910E4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17D37498-F35A-49EC-A180-CF4D1C7371D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B33C0BE9-0A65-411B-82BB-F22DA14C1E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028D5EFB-6079-4292-A6D8-4C7B88F5FDD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C2FC43ED-E759-4189-92F7-7D7E4F4A91D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DB131A8A-85A2-4210-9A13-7F00FB4244A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4146D775-145E-47BA-8611-BD191B02666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3D72AA24-E8B1-4FDD-8D61-4C5FDA113C4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2819049B-F7E4-48A9-B98D-F9AF66EC3C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9611F4E7-1AC6-4EFF-8B8C-EBC3D608E18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AD3A5D17-9D36-498F-85CD-F3B0D5B6C4E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87E2837D-173F-4542-9CF0-34D371E42FB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0EEEE27A-663B-4FC0-A240-0B949C086DD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9B58B407-07DE-4DB7-9F0F-CBC145B551B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B06094CC-3A28-48FD-AACC-2CD1FC4EDE2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D118409F-518E-432A-AFE8-C69F62D0C12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3F2CDFA9-2B60-4A2F-A61D-4A6B7233A9B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3D5DC4D-3348-4861-8C83-900EAD4B826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D17A044D-AE15-42F1-B5F3-391DDF72694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571306B5-A599-4C66-A247-951C792713C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52F675AC-F64E-404E-BD89-DB12D86A0E8B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71" name="Text Box 65">
          <a:extLst>
            <a:ext uri="{FF2B5EF4-FFF2-40B4-BE49-F238E27FC236}">
              <a16:creationId xmlns:a16="http://schemas.microsoft.com/office/drawing/2014/main" id="{AFE8DA5B-D047-40C8-A855-C75BFB2B8AD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72" name="Text Box 91">
          <a:extLst>
            <a:ext uri="{FF2B5EF4-FFF2-40B4-BE49-F238E27FC236}">
              <a16:creationId xmlns:a16="http://schemas.microsoft.com/office/drawing/2014/main" id="{77BFDC77-6FFC-4BAD-B9F5-E35B12BBBF0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73" name="Text Box 65">
          <a:extLst>
            <a:ext uri="{FF2B5EF4-FFF2-40B4-BE49-F238E27FC236}">
              <a16:creationId xmlns:a16="http://schemas.microsoft.com/office/drawing/2014/main" id="{223C2385-0563-4582-998F-8BD51114FA0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174" name="Text Box 46">
          <a:extLst>
            <a:ext uri="{FF2B5EF4-FFF2-40B4-BE49-F238E27FC236}">
              <a16:creationId xmlns:a16="http://schemas.microsoft.com/office/drawing/2014/main" id="{00355CBC-4832-4461-B49D-A86CF5685DC8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175" name="Text Box 43">
          <a:extLst>
            <a:ext uri="{FF2B5EF4-FFF2-40B4-BE49-F238E27FC236}">
              <a16:creationId xmlns:a16="http://schemas.microsoft.com/office/drawing/2014/main" id="{FAE5D39B-ECB5-4D61-B5DE-9AF7C3CBFC6E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76" name="Text Box 68">
          <a:extLst>
            <a:ext uri="{FF2B5EF4-FFF2-40B4-BE49-F238E27FC236}">
              <a16:creationId xmlns:a16="http://schemas.microsoft.com/office/drawing/2014/main" id="{B2A1F752-B5B6-4F1F-973F-6D4FACEB303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77" name="Text Box 69">
          <a:extLst>
            <a:ext uri="{FF2B5EF4-FFF2-40B4-BE49-F238E27FC236}">
              <a16:creationId xmlns:a16="http://schemas.microsoft.com/office/drawing/2014/main" id="{50CCDBD8-9618-4212-9857-7344957E20F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78" name="Text Box 70">
          <a:extLst>
            <a:ext uri="{FF2B5EF4-FFF2-40B4-BE49-F238E27FC236}">
              <a16:creationId xmlns:a16="http://schemas.microsoft.com/office/drawing/2014/main" id="{7A9A2918-27F6-426B-9A94-5201038182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79" name="Text Box 71">
          <a:extLst>
            <a:ext uri="{FF2B5EF4-FFF2-40B4-BE49-F238E27FC236}">
              <a16:creationId xmlns:a16="http://schemas.microsoft.com/office/drawing/2014/main" id="{EC7BD404-1896-4349-ACA5-B5EA4345D17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80" name="Text Box 72">
          <a:extLst>
            <a:ext uri="{FF2B5EF4-FFF2-40B4-BE49-F238E27FC236}">
              <a16:creationId xmlns:a16="http://schemas.microsoft.com/office/drawing/2014/main" id="{4031AA29-26E1-4C2E-BB1F-27F43EC33FA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81" name="Text Box 73">
          <a:extLst>
            <a:ext uri="{FF2B5EF4-FFF2-40B4-BE49-F238E27FC236}">
              <a16:creationId xmlns:a16="http://schemas.microsoft.com/office/drawing/2014/main" id="{75778834-21DA-44A9-8BEC-00CD1790E13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82" name="Text Box 46">
          <a:extLst>
            <a:ext uri="{FF2B5EF4-FFF2-40B4-BE49-F238E27FC236}">
              <a16:creationId xmlns:a16="http://schemas.microsoft.com/office/drawing/2014/main" id="{FFE17728-22AC-4B8E-B9BA-8FD68552239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83" name="Text Box 43">
          <a:extLst>
            <a:ext uri="{FF2B5EF4-FFF2-40B4-BE49-F238E27FC236}">
              <a16:creationId xmlns:a16="http://schemas.microsoft.com/office/drawing/2014/main" id="{5505FA5B-77B1-450B-83B3-D9399DE73B1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25618B99-8EDB-43B9-B605-C4C99ACDEED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E00BDD5C-FFFD-4EDA-A7FA-8135AB454EA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86" name="Text Box 68">
          <a:extLst>
            <a:ext uri="{FF2B5EF4-FFF2-40B4-BE49-F238E27FC236}">
              <a16:creationId xmlns:a16="http://schemas.microsoft.com/office/drawing/2014/main" id="{850D0228-A899-43FA-BFA7-DF51EA6B8A7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87" name="Text Box 69">
          <a:extLst>
            <a:ext uri="{FF2B5EF4-FFF2-40B4-BE49-F238E27FC236}">
              <a16:creationId xmlns:a16="http://schemas.microsoft.com/office/drawing/2014/main" id="{C1E1451C-57FB-48C9-A456-DE7A100D64A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88" name="Text Box 70">
          <a:extLst>
            <a:ext uri="{FF2B5EF4-FFF2-40B4-BE49-F238E27FC236}">
              <a16:creationId xmlns:a16="http://schemas.microsoft.com/office/drawing/2014/main" id="{184470E0-817E-4112-B8FE-5D010F238F1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89" name="Text Box 71">
          <a:extLst>
            <a:ext uri="{FF2B5EF4-FFF2-40B4-BE49-F238E27FC236}">
              <a16:creationId xmlns:a16="http://schemas.microsoft.com/office/drawing/2014/main" id="{5D181821-729C-4F6A-8C98-29C940482E0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90" name="Text Box 72">
          <a:extLst>
            <a:ext uri="{FF2B5EF4-FFF2-40B4-BE49-F238E27FC236}">
              <a16:creationId xmlns:a16="http://schemas.microsoft.com/office/drawing/2014/main" id="{5A57F0AD-4995-4803-A68B-19C5577CEF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91" name="Text Box 73">
          <a:extLst>
            <a:ext uri="{FF2B5EF4-FFF2-40B4-BE49-F238E27FC236}">
              <a16:creationId xmlns:a16="http://schemas.microsoft.com/office/drawing/2014/main" id="{F69A2AD4-CBD9-4E65-BF7D-4A0F40C9068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92" name="Text Box 46">
          <a:extLst>
            <a:ext uri="{FF2B5EF4-FFF2-40B4-BE49-F238E27FC236}">
              <a16:creationId xmlns:a16="http://schemas.microsoft.com/office/drawing/2014/main" id="{DD82A316-F9DF-4313-8DCE-4469D786EA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93" name="Text Box 43">
          <a:extLst>
            <a:ext uri="{FF2B5EF4-FFF2-40B4-BE49-F238E27FC236}">
              <a16:creationId xmlns:a16="http://schemas.microsoft.com/office/drawing/2014/main" id="{012E580A-648B-4F89-A86D-986D95D00F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16B782FD-DC78-4AC2-96E7-EE1E29CC731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37C54185-01C7-47DD-A128-B98094248BE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62</xdr:row>
      <xdr:rowOff>0</xdr:rowOff>
    </xdr:from>
    <xdr:to>
      <xdr:col>59</xdr:col>
      <xdr:colOff>571500</xdr:colOff>
      <xdr:row>63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57</xdr:row>
      <xdr:rowOff>0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D5EA8459-3A0A-45B2-9EA8-F783DA69E6D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B0982B2D-FD54-4D36-97C0-F64EBA00878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7D888B4A-3170-4588-A0DC-5714B073F32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98035D7E-8AB9-4C2C-8E9A-F90DFF23192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7F809BF9-2FFF-4437-A529-D1A9A90B8CC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6A5A7908-CFBC-4FF6-AAD3-0450262B37C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170A2202-63BD-404D-BD11-CCED7605830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9B926500-4387-4B24-B275-3334C827FBE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EB550360-3A89-4F7A-A847-7B772FBBB86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50409EA6-EEB7-4FC1-BC01-083DF5CEAC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0D7CD256-FC73-4365-8C89-3934363B5AC1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BC015A47-310E-40BC-B9E7-0A60261E312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5CD1F6FC-7FE8-4C1C-BB2A-CA5090F913A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1E21BB2B-65DF-4014-B435-45E0E14D64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CC520D34-7486-4077-B521-B7E6ECCBE6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9456A3B2-C4BC-4DEE-880F-B11DECFEF9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8A27F8E2-91D6-4A43-9E09-1C51065372B1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F5CD40D3-DFE7-43F9-BA12-3165CE7AE1B8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51CD6D83-85DD-44F9-BC2F-2A5EF00A1F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EEBA535D-8EE6-4112-A318-026BB94E81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69499622-DA90-4192-9620-9474E13819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E5B757D4-2DFA-4545-AD63-7CF8106DB64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A6EF672-66B2-43D3-B215-F9415E4717D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1294A725-3B9F-46A3-A906-E3832C7C086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48C0B7B9-3AD8-4581-9FA7-EED333EC6C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0532F9EC-377A-4A56-A620-F231FF1E1C3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7FE9A5FE-D230-4A29-BC77-AEC74D553B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695FD2F6-5664-4475-9F40-F0732ADA703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5DB05AE9-4AAA-46D5-A62F-A0A92B4E1C0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8E8DBEE5-5BC9-4C67-9907-3C5E646D999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49CDFC13-F65B-4BF1-9B01-A8257965549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345495E6-5FD3-48FB-B44E-B31720AF06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DF93B3DE-73FF-45D0-89D6-D9EC6434DD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F8F1DAC6-30ED-4843-A5A8-5DEACE5130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F16415FE-A636-41D0-B481-B683C21C59A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0FFD4DE-CBB0-4793-BB4D-3D685E4B51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0C221C6C-E54C-406E-8051-D20027FFE1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0F5C9FEB-1487-473F-8947-A2DECE2F04F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C85D7C12-A3CA-41A8-AF82-BF9598C7FE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22B2750E-D452-4F79-912D-496944E318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C5707FAB-CD59-4DE4-8A52-7C4CBF2C6AA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F6F6069E-5F8A-431E-921D-5DE1B9513A7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63DFA768-5609-4CCA-B811-9B2754B911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2D8E805B-CA73-476D-99EE-711E4D8185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9E0723D4-DC3D-4C5E-AF9D-D0C9C3337E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82EF29D-19CC-4720-B6D5-54E6932A19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6F991D45-0DBF-41BA-B716-21BE1B590B2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1F86BCDE-7B04-496F-849E-19DFA8D9CB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3F45D3C7-26E2-43A6-AC2C-3E1E5722297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68DDC2CE-AA1A-4A3F-BEE4-42005A60D0E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1E93FE3A-9450-4323-BB14-44F14B7114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D49C89C4-884F-44BF-B080-1EF5265E789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6775CC83-4377-4FF6-8D8E-9D9536F7FA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242587FE-3142-41F0-B853-9CE2E9505BC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8786A12-87C0-4C2C-AF3E-D611888879C4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8D313651-20CF-4CD3-AEEE-F7FF7FC9BCF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217101B1-48F1-4895-9AF6-FDBDA0440FB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D91BD0A5-F871-4FDF-849A-D9A6EE0E6B4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F37FD92A-A8D9-4656-A1F2-EDC093ED122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3FDFF45C-569F-4FBF-8F73-89B915351B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475DBD9F-A6FB-45E9-B855-DC6A064C1AE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FE171152-BAFB-4B54-AAE5-E6FFF8F50A7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75322D87-C888-4D6B-A7C1-7E90C97DE0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A605ADE-C62A-41DF-9994-C902B7DA18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9C1722A8-B14A-43A4-8261-599A34394CC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4DA423EA-C44E-4249-B8D9-B0D48AE1E6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1AD56698-20DE-49E9-B31C-741E367BF3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C0479195-B632-4E5C-A1DF-087068B046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B9BE0098-C5EE-4A66-9E8F-4C1F10D9AA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F73F96AF-DFB2-44CE-B87B-B3C4527BB37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4D04B04C-7EB5-46F4-B23D-49F1A7058F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ACE2CF7B-557E-4F6B-890D-31F76D5A550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5060DAD0-D39F-403A-9637-D88203C0F05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8AE3C25-1D25-496C-BE63-1A7A709802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258E34B6-C2A4-4FA3-A3A0-298F5F91C5D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EDD2BB08-8A56-495B-8F93-2BB0E36FC2C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6497E69-A98A-4DE0-A8A0-03D2AE6993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FAEC1DC1-E6E9-4C34-AB16-197AA0462E0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96985517-C8E1-4CA1-9D1D-0A4CEE7D9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F013040C-B6C6-4297-91CA-EC9798CB9A6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FF4737D4-E3B3-41C8-A1C0-10328A3491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B15933D5-542B-4989-B8DE-0D3B4FFC27E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64658C6-2761-4B38-802C-A779355A3B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24B16C9-141A-476F-B8D8-374E1A79878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C83D32E2-B239-4AE4-978B-111FA15CA2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25516612-C348-43B3-B586-D9FF77F5FF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E70F1D9-C929-4C5B-9130-FDC199C225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DA7C640-1A44-49CF-8FDD-9796FA4E37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91B46E2C-902D-4E61-BBFE-AE13EB7A19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0EA1E217-BC2E-4361-B1F5-6F420B6E367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FF04E78E-3506-41CA-8530-A09F5EAD87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54DDB6A-06D1-4B1C-8AD1-3C5CF5FD0D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121D9D56-6BA3-4303-8BAF-F7FBC9F24FB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AC71E668-4232-40A5-8FFC-2F941819D75F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2BA04F0C-3D81-4F22-970F-3E16EA0641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57379608-3284-428C-9E7B-F0C682D924A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74BF569B-355A-4901-81DC-54EC65918AA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FCC2A1A-B4FE-4048-AD6C-B6762273F8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74BD9834-7C64-43DF-AAD2-6951AB87CB1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362F04B0-6169-4027-90A4-435199E37E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058A6420-7C4A-4645-B9CC-FE358821ECF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C307CE1-9E5E-42CE-A2E2-BC3D5179A4A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29923718-3708-4B11-933F-05AA8D9B36F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D5E45411-E125-4BD9-8881-129B45656F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7E90EFCF-74FB-4434-818A-3457F561F49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9B21E173-6C48-40E4-A5A7-CE434B4F17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781C6B90-F260-4D3B-AFB9-BD4E820F54E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4DDBF8B1-FB68-479C-B640-2E302AA80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72AF314-3087-4CFB-81D6-65B524E907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0E8B5B22-2634-4078-8BE3-D0BA0A18B72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6A8425BF-2A0F-4206-B8E0-1C8305F88D1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2C6A2701-250F-44F7-B2CD-D178878D28B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9648803E-4656-4F32-86B0-CC813F8F00D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DBA89E81-C1DB-4CE9-82F4-49920A27905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D1B404A8-079F-48AC-9664-72B59AF62A1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6969BE57-A4BE-4B78-B07B-0C2332A6AD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CA632A66-85CD-4105-BBB4-A69465032B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834BF5BB-8E86-432F-85B0-758A5612FD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EDD29B8E-DE9C-4E92-8EEF-6B20282A719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E1A8A340-85C4-49B4-BF73-09AD32E8FA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AE4038B-4530-4221-B181-7735969E7C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00A60139-3689-426F-ABDA-80E4BCD0AAF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F2AC7122-C310-4D49-BFB3-BA836E8F5B9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9319BE1E-522B-404C-9046-1289DF6FD85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5AB67D54-10DC-484C-9C0A-A2065CB3EC3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F44218F-B7BC-4C37-8B89-853244BC7F2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2ED9E010-3C81-43D0-B2F6-476FBD4079A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A9C74B38-E89A-4D87-8A42-60CFA8432F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481ED783-0063-4CE0-9D81-62A29231F3D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372682E2-B779-47DC-818A-2BB84DF749F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AE811903-FB55-453D-AB64-82517E2CA6F6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10827E9-10FD-4956-93DE-2812421EB38D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41D82E0-CF90-4E68-9039-28264E38769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4BD49D3D-CD16-4AF9-BC58-969BC97677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3CEED919-7E77-4A33-80AF-D5E248DAA2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ADC06C7A-C4E6-4008-BACB-B644DCA6484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5BAB0570-5E98-418E-B0C9-2D992445B7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28D12ED3-EF94-4356-81F2-4EF5F57FAD0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83FCBFBE-B382-4B63-A9FA-346FC13B3AE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E0232769-CDFD-4756-945E-53261714DB1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28FAE9B8-C0AE-4715-B816-BC32164AF3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D52F89F8-7B97-43EA-AAB8-1570A25267E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3CAC85AD-9ADB-428A-863D-9A8F5F2C8D1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F9A17716-E165-4D77-A1C6-B206882AA00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CC1A850-A780-4796-9D7C-A3601129693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30D90767-FAC8-4C7C-83AE-45CCCC9586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62A34636-C0AC-4157-AAB1-97222AD3D3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87FA956F-B1E0-4CBD-B873-B5DB394E150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56F38BC6-48F1-4AC1-BB65-E2A96613A1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D9D81EA2-19F4-4E1A-B8CE-16053FB6EF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C227AE1C-D5EB-4EAB-938B-55F58CF6781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B4C7902D-B47A-4C1D-ABFC-078F20E214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6034A4BE-9CEC-44EE-AAA7-014EA48C654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76667D77-5D64-4717-918D-91B06F345D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3DCE1B91-0D55-4B08-87DB-2CB5F1F2E6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765A3018-24AC-4295-B94C-48F8A1F596E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309FEA62-DC0F-4312-BF67-C78BE47B95F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71D3BE63-FFA8-41ED-9619-8696AFF66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CAB0701E-2083-4C06-90C7-D8ED011FC82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3F606F4F-0284-43E0-9AC1-25C83396921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096071E-0848-444A-A2AE-1955DF5D920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A4C7B33F-E389-4C6A-811A-C4D8F7149C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015523B1-5F69-4669-9627-FE901D75F07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7800B5F4-7816-4FEE-88B3-DD3A686ED5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5FD12CCC-C830-4691-9068-38CFC45657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186D2983-8277-4F27-9C60-4CF34B6C7D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674747B5-D869-4D13-BCD9-7CB301A9889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D4F4A438-B392-4BAB-AF3D-C1AE83C9ECA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BD47527A-127D-4F1E-9C60-FFC69B4CC51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0A4C98F0-7B5F-4A3E-867A-6E5F36B4467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C84BAD8A-EA4B-4686-AE5F-D9BBC15F09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2722A59B-783A-4081-A3F5-40F9A0061C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BCD998D0-C966-4CDA-8AD7-D949ED2C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9E087D24-B784-4E33-A4B4-6E7FEDCD34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62C7A989-E078-41B9-9307-92F584EFF6B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07DB95-2ABA-4D14-BBD2-4DD100092D6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21769864-DDAE-4CE4-AE34-EA1F0211A6C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9038643B-87AD-4AE9-8ECD-B9FA44883E4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DD339745-9219-4D20-B955-F42D2CC440C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CAB74BAB-7C3C-48CB-8B29-8495E0383DE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1C566952-FD37-406D-95C2-60478155915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72158078-5B39-409F-91FC-49F3B5642F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9372B2A5-D9F7-44AC-B3BF-7460EBF293C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23633370-360D-4456-9070-1DA019424F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285F444-563C-4DCD-99DE-A22E87ABC1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83309A79-6E5D-46F6-958E-630B2A7FBE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F16F093-FDB1-4D24-9311-B1DDA1ACCFC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94483AF8-1BC2-49C2-B3A5-A4F8C347253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438D1E00-D658-441D-A517-13BC32DC958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7ACDA2C0-FEE4-49F0-BCC3-665D7874DA3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A4A5CAD-C79B-493A-993C-A90C445CC53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A18B5BCF-7E91-4807-BC80-071ED2FE701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9D02C7C4-9357-47C9-8D09-87B3C618C8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F6D46D5C-649D-49EE-82C9-CFD96CA6A9B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ED285D94-05BA-4B1F-B072-4AA0729F230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048A4D00-101E-4934-B961-9830A515707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3A5327AE-CB10-4305-BADA-BAB2D541A3D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9EDB6891-8EAE-47A6-8741-2A383C41C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398ED219-072D-4DD6-B014-7503F2B7A4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E244E6F-B6AE-4869-B228-FADF3E465F6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6732F5DD-641B-48C6-9588-271C4097B38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27A27B8D-39EC-457B-B8F5-AD07F17C10D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0E659EF2-EE6C-45E9-B228-4BB6124DA2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794671B8-3CDB-4072-8016-6A4664D724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51CC4467-C269-4AC8-BA7F-F84F31EE7DC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259D84D2-7557-452C-8579-B138074D72C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CFCFAB1E-5DC7-43BC-99B3-CAC4BAB761F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35131231-F104-448B-818A-567B408594D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574C1447-FCB0-49A4-9AAE-A986A228B71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EAB6453C-2811-4801-8B72-D7970680DF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6112650E-24D5-439E-8601-E45F9A3E5F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B320E851-9744-4D75-AF10-A1F52983513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25C08586-88DD-4447-8A3F-1F55BA74203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4C630377-AFE8-486A-B92E-E30775AE2D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C0D576A5-935F-400B-994D-502BCD4D599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72DA9B85-4DFB-416C-A2E9-25089115FB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1B45BC93-5915-449B-8A46-BB942C2D6D8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39CECEF4-2416-4AB5-BB01-BA890321B9F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CFACE93A-8CF5-4FE9-BC75-633DD6D0A0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F727916C-E4FB-4AFA-BA79-2532104B30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1B8AB64D-5E10-4733-BB3E-707E65A445C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15DB6517-ED20-40E3-BF21-1AAD2385DB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06C86AB1-C868-468B-A063-38A4013941D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EEC0EA13-15AA-47D0-B991-26F1F6F5148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505608C2-9600-4D91-A36C-DE5C632E712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31875EB5-CB6D-49DF-937B-AA64C9FEF65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965E4EBB-0F4A-4C79-A596-04F1203698E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9E0F4C9D-0277-448A-B089-77FF5D9749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FCBD5D77-9F99-4145-A1D9-4FB544CE63D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E3671F18-628E-473B-97CE-53C0221E385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00B71FBB-7FBA-4E1C-B3BE-6B4FD6A56D8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DB0E247F-A29C-4202-8201-94151941A0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880589CD-E6C4-44C4-93F1-D51A2D1C2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6810D16C-C9BC-483A-A349-A92501D8F9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8D507C46-BB56-4689-8508-8F1AED7A7F3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B988188D-756E-4CC9-BFFB-C33A687CFCE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B92C67FE-EE67-45A9-996E-5802F5A1E2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94131BC4-F1C8-41B1-8D7E-2C8101C5914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8A821526-296A-4361-8AB3-1BD476C263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D81948D1-B496-48BA-A3C2-75D6D115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8D34E648-A103-479D-A87A-34B16B9310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0946A93E-3622-4897-BE9A-2A1954BB905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70CC5E4A-74E7-46CF-8377-5543ED415B8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00331B21-1A11-4701-9A5C-60A06A7709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541F9E08-012A-46AB-BA22-F1B726088B0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01F3B1BC-B6E5-4D5A-840E-9F874E1F2E2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00BCB37E-2E52-4F86-B484-0F20A6651FD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3CE3048F-B871-430A-8F8E-C8FD5147F2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E519796E-19EE-488E-9228-5278FB481D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06D0860F-652B-4CD9-9F27-D87235E4FC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0B66E204-E441-48AF-B5FD-11FE9A83BF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7BF8B936-F5DB-4002-A9ED-844C39120E4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CD8CDEE-05DB-4FB4-8941-E8C4EDF8E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245E7A94-BD7E-45D1-A257-EA2C483BF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DA29B9E2-A198-47D0-949A-B6077FB45FB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045FDFD5-D3B4-43FD-AC7D-3B02C3E121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80F707D0-67C6-40A3-B1BE-EAF5209119B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D46944D1-D290-4D55-983E-33D87ED88B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D63C6F8E-97A4-4BBE-8A4C-81A2B879D6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0D7F3286-20BE-4903-AF02-5B971A1B8D6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E276955-46F5-46BA-94F7-DAE5460A58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7CE6F144-972C-47C1-A2DB-E6A499DB802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8AAB19C-90E9-4360-94F2-C87BE8F7CA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4214543-AB64-454F-9CDD-0202A1AA37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F6981705-460A-4C56-9AD5-6AA80178B7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80A0271-739B-430A-B455-786705C0CA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A7366848-ED12-44F4-895C-CE7D4FD4898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AD5B6293-C05A-4ED9-A8C4-1B5073A0A94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87A3EC08-D8A7-4F41-ADF0-B12140A09B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992BEAD5-029D-437C-97C2-9A937720C68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3F76DCEF-2D0B-4B51-A69B-1119F6A3B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30E2DF6B-FC5A-43D7-A3A4-2C870FF3CA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C98FCAA7-1875-4975-875E-A671C071058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D74A206-E2FC-4D9D-B4D1-E7A20773B5C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D495A47-E84A-4201-B400-384AC8B442A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6AE2DB8E-B05B-4859-8E12-94C99C4DC92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17CCF0B-25A7-4225-BAEA-61E6256D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74572334-2AEA-4B16-A84F-0E221083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E8571ECB-F052-41FE-AB20-5F891D7FD34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9A3D21B1-5235-45BD-AAFB-B3D1DFDDBF6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F9BBEF7B-6872-4B6A-B4AD-1A8892DD245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53C68F77-AC08-4138-A011-B79B974F2BC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FFF78F82-81EE-4F9E-BCD4-E4A1303DD5E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033935FC-5C20-42E5-8093-3F8AEF0BCBA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5A9BC844-337B-4D63-BEDA-6F875658C8D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353BAB7-C91E-4E77-BC14-20B670DD8E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06368592-62BB-4029-9905-76CE7EA3280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64EA5D0A-B9BD-47BC-BAF3-D3C5B31A4B6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52F5A660-71CC-45E7-854C-C19E5AB2C62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2DB760D5-DD05-4DF0-A233-6E9C9F37BA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5DAA1081-E809-40D0-962E-799FB4C6107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6AE72CFA-7A48-48FE-A4B2-FAE925E8AF6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485A7A55-B2C4-4BA5-8F6C-EC61EF8365E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FC85F69A-7B0F-4331-BA68-BDA6D9022C9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5261F930-4F84-4BE9-AA11-61C18872F5C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991F7768-B3B4-445B-A1BE-4EE422C13FC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8F9FDB48-A6EE-47F5-B3CB-705139AAAC4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83514E5D-2F79-4718-B46C-008B57E1E17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4B4C4083-84F9-4376-98A9-E0FE37235D1C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09BD175-942C-426F-AA9D-375884B7A53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3E22C501-20E7-4C68-A462-CE7C65F7DD4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00E28D7-3FB1-42EC-8193-6F47AADD14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CC782A6A-DB39-4020-9E0C-AB724A9CFE8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D3B47590-6F48-4B57-87DD-C28EC36696F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E6A12156-A94C-46F5-B98D-E2380F549DA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D690D6C3-7BCE-4BC0-BD7F-F4B14CB6B4D5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02DC1B37-8257-4135-9E63-FDF0DD534D8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0F8AFC9F-ED0B-4170-8239-4798000DB8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CF24E197-B7F2-41FE-BBD0-D7F397AC280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73B8EC59-9065-44AC-AF07-C125CE97A16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A33A4815-80D2-4120-8D25-D5C91F6145B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D5AE8934-4BD2-44F0-868D-F4983F74ED6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899FF9D1-3749-4432-AAEE-CDC19FACEB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5CC4F17E-110A-402F-A198-7666BA9240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841F7350-582D-4994-A0EE-291D980A8E2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1DFE291C-664B-4344-B7DB-96DB8763C3D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D0AE7977-CFC6-45A0-A249-D531D1AC2E3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DDA09D14-0505-4B6B-A988-E7EEF353C3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287A1182-F2C1-4F65-9F3C-98C57110C9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B8CE050-9BB2-4426-8A0A-ADC44B5B8C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123FCC22-9E64-4EAA-8034-F75F519DA6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F3767EBB-4A07-420B-AC6A-4F63BA4C2E7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683D9B71-0414-4DDE-A77B-7F4A0E19F5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612A6363-876B-4D03-8B78-8E853A7F3DE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B2F33A22-0F00-4862-91A4-10268744CDF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1E790A52-3B2E-4C0D-86BC-0A8B796F901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4558EA36-DD40-472D-B445-66D0EB98B27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B6C41F5-9365-43FC-93FD-7636C8AFAB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3C777CAD-7662-4E4D-8E33-BA7DC94980D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00ADF367-F839-4DCF-BB52-0BD0314990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4BFA32C3-8B53-4D62-A712-F89C08E1834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D4E33399-2A20-4B17-B179-598BD2FA36A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7868A0C0-FCF2-4BE9-BB7E-357C18DAC0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E91B5ED2-C57C-43F8-AA51-067329EA05B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9B998C01-82D2-4ADF-9914-5847F3783B2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6501C5FD-190A-43D2-BBB7-EF639E6EF1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70703AC9-F297-4393-8210-937B7C5095E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4C730BFB-D862-4363-9A17-5C057790FD9E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9B38D06A-2FFC-402E-8816-3ECCD1FEDF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882FC4F0-D1D8-450E-ADC5-42FE5FC1308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9C33D40-0BBF-47EF-8BB2-770BAE16482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2647AF4B-48DC-4544-92DB-B5B7B4C27F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A169636-BCA3-4EE5-9CD7-A0EFD9FBEAC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E90E0F19-9E2B-4B07-B88E-FFD85FB45CBC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435AF2E9-64E9-4BFC-8731-832739D1F8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8262F69E-0A3A-4DC6-9C55-0120F957D33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A9AE2F50-C243-4515-90B7-79D9B92B4D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5E04BBD6-B6D6-47C5-B360-DAEFC63BB58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656A78A4-FB62-43AF-80F6-65DA6D8F99A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95F8A921-6125-4054-96E2-F4F1C00B9DE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AB7F93FF-1AB7-4D55-98AF-8660AD40D3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40838B77-9597-4F38-87CE-1C96374961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A712F942-6B7F-4EB1-93A2-CBE0860C908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29841968-D61F-46B7-B19A-AAE21356838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B2787874-EFDF-4A21-9D09-B86BEABB1D6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5FCFD48-B73E-4A96-8316-6BF4A1C7B7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2507923-607C-453F-8278-EC1823E12B1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5118B5D9-0A67-41CC-BA7A-B0A8AA70975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F290B584-E8F7-477D-8C7F-8BEC522CF1B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4240DB8-60D5-4C47-9C21-490EBD22F7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8D89A774-243A-49BA-9102-106F0B3AF82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A09EFC7C-48EE-4DF0-8486-309361438A4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6A12ECB-FF69-4AB7-A16E-D64E333B467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121630EA-ACB8-420D-AF63-1266B7EC893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AEDED6-78E4-4A3F-933A-6659D14A57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E6AF101-1CB7-4269-B6A9-0F19B5C559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448A76A9-31FA-4185-9071-0ACD3639F10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1874309B-5BC4-4EE1-8FB6-57E630288D5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4EF6981F-6C08-4BA7-9B32-D805296688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278BCBE9-B687-4B90-839B-BC85516CCBC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5170F3B5-73C5-4FC2-9C5E-B326F1E6016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9194895C-3BE0-424B-B8CB-9417E4BC195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E5023CE8-426C-40D9-A80B-39C359CD6A2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CFEA55F-5047-4B56-9E95-FB4C541B69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D71D1281-27FA-42AD-A1C3-21DE41422BB4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E37E6462-A91A-4623-8E43-D7F22F536CD1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707B49EA-F5AD-4DA9-A4B4-CC2B6C1632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E5EEDD43-1018-4FA3-96D7-97849253097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C2474130-929B-4FA9-9E27-8A9249902D4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664DB01A-B93D-40E9-AEE5-82B1E96C090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6F61F7F0-CC94-49C4-BF4C-170B86BA98B0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B2A2D499-3B43-47B8-9C2C-18BBEAC4FC43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38998C22-6660-477A-AB04-2C463716A8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C0137FDD-FC3C-44E2-8633-62161896892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AC059AC3-5482-4550-BCDB-618F59C49C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BC117B1A-8647-4D98-A96A-43AC12973C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DA7011B8-5DBC-4F4E-8B4B-76DDF3D317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D308DD43-924D-4A0E-8C83-39B1AE3D451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B259968-2A3C-4019-992A-49BD4B0536B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A3587AB3-EA9F-4416-A597-CBE21B7D9C5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BC1280C-B42F-488D-9D85-D45F75F29E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2D7FC1CC-9DD9-44C2-BA0F-A7AC00A0AD5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AF4D33E5-5F81-4647-A5A6-E58D9A76E5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091F3228-0CC5-4C94-8995-9AA9B3EBAC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21358631-B32F-4DCF-9DFD-DFF6C9FC829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72403776-5D87-4D5A-94E8-FF5E77D2A9B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A56133B7-5B72-498E-8060-CEBC5A9FCDD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4804A926-A5C3-4A0B-9844-F323B618A31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1B0DC8DF-753E-4E3D-BE5C-1689E3D53F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B3DAAA58-7ACA-4816-8716-E0C5A8CF64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300CFF71-1846-41EB-8860-2F0EDEC0C1C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0CE331F9-D621-4BEF-9668-17B54048A8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E00C30CA-77FA-44B6-B4EB-31E081B643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8C94E1DE-25D6-4938-A49A-A1471C73FC6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79580049-B6FD-49B5-A13B-43949A7D3EB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8F615BA7-5A1B-4D1D-BE3A-32A8AB9AE54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5404DAF2-6979-423C-8E69-A9B4312A7FB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AF11BF76-74AF-4288-A7FF-FAF6C18710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0E7BA3F0-5F84-4D9B-9658-AD8EC84A7CA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2EEFA89D-C19A-4679-B222-9AC2793C86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44A39049-9A3D-4A9D-A95D-AA73DA0F16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68AFC56D-2B55-4CC7-955C-7CB460DCA40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BD25751A-891E-48A7-A843-BB31A6F82C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6AAC1D3D-1E36-49C1-98C3-643A86F7F19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DF01991E-1093-4E18-8684-E3C6B37D5B1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CA0C3B9B-24EE-44E5-87C6-401A500C5B1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8F25534D-41C0-4CC5-8D5E-802569D58C4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7551FF17-CD0F-4FA5-AE70-2FEB6D160F1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4969014-9F0B-4E6B-A9B7-CEB84E784F2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B5E6D906-B8E0-4D91-BBC2-60F96811CA5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542C1CC6-353A-4B12-8790-D64A8AF51EE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4D56865A-4AF6-4050-95EE-BF6726208B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7B7E4C5E-90C0-4033-84A4-2F161E83E5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265C4502-0716-4F97-AD96-7C11C6DF5C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49AE5316-2589-4FFD-8704-5E87C0196A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8672A0C2-67C9-436A-8D66-26162CE134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0CB8249A-B349-46D5-BD39-2A031A3C1BE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F8FA48AE-53D1-4E38-835E-98373B87CE8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ABD6FDED-49AE-42B2-9F74-358810BACC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DD03F8B9-3E8D-44B6-87CD-F87D72E728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3BC51073-BC4A-43D1-B21B-44FD1496F56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BB8E6B51-1509-4639-A1F6-2EA5FFACB8F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089A97C-1D00-4AA5-A8AE-AD2D40C166D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2525F38E-AB03-44C2-BF63-AA26ABB14C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751545E-AE95-4E84-B44C-2C4931344A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BB37FB60-7FED-4353-A73D-E457FC1701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1018CA8B-CAAC-4C96-8FE1-888C966E1C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940D462F-7134-4B3B-849C-38C8346FEAC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BE62D4A-0B7A-422E-850A-D6B836DA92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8818FA5B-E07D-49C7-B3AD-E92C9C9CC5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ED1137A4-A486-49C1-8683-8BD20A7A8A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0D1F53AF-CAE9-46B5-863B-F603C9CD41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33E751F8-C258-4BCE-A70C-F4E1C69AC0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53C881D0-0928-43E9-BD0D-75040A9F919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A94E112-D5F8-4A26-8D7C-A686FC70C45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0A506D47-789A-4A51-8EC9-341CBE7CA67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AA1A5EB5-0268-43A9-9EA5-EBB175FCE9F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C88AFB5A-B7AB-43C1-A1BF-7E254D7F2AC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DCC1CE78-3EB1-4BC7-A51E-EF59A56F1B7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72B36280-CB4B-4560-9BBC-5F8E760F35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116AB176-7A6D-438C-AF3D-98E96CC5EB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60B1768A-C208-4A2C-B7CF-480A71016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C6A3FA28-105B-4EB8-9568-C27F815A3D6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1F7BA4B4-97D5-4FC6-9E55-DFD0FF5AEE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55CD15F-C79E-4B94-8347-1955C7F1A17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C14E9396-34D5-4423-A89D-EAC19F21920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2C08839C-C5D6-4A1D-B0F4-5922F9F27D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DD303B08-910B-4AB1-887D-0AF45321B14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CE2A1AD4-8FEC-4868-B059-EC67B3D1E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4E44907-8C08-4865-A9A8-DE8C75C2680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EE2217DA-51B3-4AB4-ADE5-140BABAF29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FA6F3CAF-51F8-45E9-B731-1C2F5E85E1B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8D9EF600-E9FE-4E78-A45A-458FAF52A9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2B0F49C-DDD9-487F-B5A2-5E8BF5671D3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175CAEB7-756C-4D4F-91AA-E5FFD23BB1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A8C7831-D87A-471E-91BD-1ACE3B52DA3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76D22252-DBA0-48E4-BF3D-DE66C6B473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D38E348B-F417-43DE-A624-4DD2F47A3BE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36FDD95-DDA6-448F-9355-3FFAF5CE0C8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BEC18031-5A4D-439B-ADF3-74B65F17654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BA811D9-178C-4314-93A2-16A0326141B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A8624598-69D9-4032-AB13-F9C598F41D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DB4E2B94-697A-4844-BC5B-A8D89EF4F2F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9D1BB1DC-B56A-4BB8-9570-70CE3024685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144CE32-A9E3-4E30-9FA7-B4A6A2091C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D3F93C1-CF27-4EA7-B763-7F178888B1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F6E75A3-5CD7-4FAC-A98B-2CF6EEED61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2EB4F666-6919-49E8-B834-5EEC2BD84CB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D681E76E-F8FE-44FD-9E38-1A6D32CAEF2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8B662E47-E0B0-4E20-8ADD-FBAF53AA0F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3C54BF61-36FE-4C4B-8913-7B09CCA028C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FCD89E5-7583-442E-A371-6995DF5F9D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5536D5C-BA4D-4C48-9D20-579C4137EBE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216F9529-89DB-4CB5-BEC3-8562ECB7B3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9C306D17-2026-4F2B-8BBD-EE7D84A22B9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3287B00A-DE3D-416B-B5FB-6B0EE7FE80D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2E9BD144-B20D-4C01-AA00-F5449B4F47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8E20F350-B818-4F2E-87AD-972D0B381AD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6098DC60-F02E-416A-9A90-B807C0529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7C353827-8E44-4E02-8BF6-232846924D4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A13D7579-CBEA-4610-A402-AFC9450241F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99052545-87D3-477B-A02F-7CD5D11FB8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D6539B0A-85FD-4022-BB2A-1D91C5D576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F57FC32A-668F-4BC8-A470-9418A232BD7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87C911D5-C802-475E-B6F0-0DC0E2A3608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E8B739E-96AC-4A27-8ABB-7D931F302DE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CCEC1297-486A-4474-A96C-52A36386F69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376CDB69-D5AC-4CB0-B1B5-7A39A21474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7672627C-8250-4A22-89D4-C68A115A23E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28C44542-303D-452E-A4E2-FF62E0C4722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0B456603-A950-4A7E-A0B6-D36EF9F1004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F5DF468C-5164-4221-AA7C-4D5079F57D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855C96FB-40AE-4F00-BD64-D06E134310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10F43346-4A33-480C-AF19-18ED15771C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85D0635D-BBF0-4084-9FD6-59CEDA6F97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815CF53C-D698-46BF-9357-98A46879D2C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5F601B7C-ED23-4040-BB57-614F449C0B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09FCC1B-7720-4BAC-8527-F9719421349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2BD29628-945D-431F-9FBF-A14B73F50F6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6733BD10-AE0E-4BAD-8A76-EAEEE82FD5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615BFC4-A583-4AB7-8FAB-87E0BFA46A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BBA73A1-9E89-4B2B-80EE-EAD151B11D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29BA50B-5F9D-425A-9CC3-A30F9F2DB0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D2DD2AF7-C56D-45E0-A76B-AA5A110C5E8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2EB101D0-28A7-4741-8001-F0C36B52395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958F3AE4-CBCE-4137-B058-5C1D22F0A92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F880FC3B-3216-429C-8FA7-8B205FD2CA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82B2E3E9-29BE-4609-B134-279524619D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446EC1B-9CFD-4C2B-8AA2-144411F803A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35974D65-F26A-4C3E-BFE5-0BF5F8EFE6B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AA846463-EDF4-43E0-8A62-1AA818E4661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3DCEA9D2-E939-4A49-95F8-3390AB2D29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DC6D9E3E-E31A-4ACC-9AAD-83994CE60A3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A4BB4520-8B24-42A9-AC72-6806ED5CB3B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55DBA12D-9D1F-4FC8-B6C0-D53D3B49AE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288D73DD-974D-4196-950B-8FB9301D3D8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F98FDEED-2767-41E6-88B9-DB2FE497FF9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10218ED-260D-4078-9ABF-74DBB3327B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564436FA-B29D-4822-B044-00AF1A2699B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A5C82256-D073-4189-A6AD-A1490564F3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A42FF901-14C1-4E92-A296-41E2F9A84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A2B67908-BF81-4165-994E-032130E59BD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A4A75007-87E4-4ED7-9863-515F4E6F19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62006BE7-9AE3-4567-90ED-DABF9AFDD0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806A9956-819D-452C-A8E9-24F6BBB4798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F9EEC334-CD65-40E8-B01E-8A9FD70FF0F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B7EBD1B9-EDE6-4E18-9743-59145F276C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68C2CFD-869D-46B8-B711-587830BC27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F04CD39-85ED-41FA-AFF1-6F560C498BD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56A226AE-4C92-46E3-BF3C-D6F8D5F255C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A13953A2-C75D-4BB4-9204-1D43BF1B0F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64DC7EC-FCB6-4135-9372-EA2C368C5BA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2FBBA79-1317-401C-80FE-1049130ED61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68B06ED-D2E1-4CB9-BE28-F0AB4287D19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8008B67F-6FAF-4985-A258-FC0FA15947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5D96AD4-A135-492E-A0EB-2F9917244C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7CB68129-A820-49A0-B0BD-8710930C82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AE8F2DE0-CC89-4DB3-B6A0-66CDEB99A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5B17B1A6-C4E5-49C3-839E-1E141EB767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2623913E-5EBA-45BC-827D-95779C62FA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7E936DD-98EB-4818-A370-16E31A98C3F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B4BFDBDB-C9A6-4C42-9B59-44B32B84B47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07A00042-3F89-4C66-A1EC-A124CF61A3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955EC69D-0594-4304-8708-0CC39464DB5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EB055CDF-9EBD-4C10-8C95-0D58136AAE1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CC3935CA-24DF-4D9D-B023-F6F5544CD64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89D1E256-3530-44E6-9666-7E691C06F90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F4B7B1F3-E381-4BA2-ABC5-D0DD4AF498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8EB2551C-41F2-4D2B-B80A-E5520B2157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5056E30D-97A0-4A94-A2BE-440F23BE60F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572820D4-476D-4429-B602-80F1751E29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F016BBBD-A9FD-45FE-A2AB-57648A1FCC1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CCAC4755-B051-4B16-9CC5-B3B97809CC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46498834-24E0-4230-B4DE-B4530AFEB03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9EEFB59A-F45C-43CC-BB12-71BC6C1E6E8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42704FC9-C270-4F2A-B87F-EC094B04857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33F63AE3-35D2-4F5A-B32F-BDA6F3EFEF0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630EE197-3E10-4A1C-BF1E-01386C8D64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021DCD3B-CF88-4362-B172-6FA514F7AB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BA928B7F-F659-456D-94BC-19E01874B78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94CC7C92-90FD-4DFD-87A1-E0978913B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17911F5-C4B4-43FD-A9CB-8ECD96F054A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617E0724-5B2F-40FC-AFE3-5C09FF78A3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9BD77308-142B-4AE6-B384-984D5B56FF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591A8818-09AC-4AA0-8DBB-822D10E1D32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20EA5099-18EF-4AEC-B509-AD2CA45296FD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FBB0507C-974B-409B-ACD6-0B1C299E362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1C463D17-45C9-4757-AACD-5522A9695B2A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510EE261-28EC-45C3-8767-43C7288675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737691C5-BCC6-4254-A7DE-AB7886B3497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F00D5AC5-95B3-400A-83E4-4E98974A06C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4E8667D7-203A-4F96-9052-C64B58486EB8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CCC02D64-1272-48DA-B7A8-C5FA299D39AF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6A42120D-42E1-4193-861E-8CE8242AD57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EA333197-57A5-437D-AE9D-4A41A8F6A1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114AF0AA-59DB-4A38-A988-A8AF9D0C03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FA864FA6-1131-4983-9D41-8985CAEA516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47528E69-D057-4EFF-B8D3-E7C8A8E8047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CA619D60-4082-408A-829C-DEBF9B58325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3461B4D8-E67C-4EF6-A1A4-230506A942E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07304A25-D8A9-46A4-BD2C-876AD0BB7BD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4E68523B-0A8B-4E4B-A715-5D518B8710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A7C9E1CA-ACDF-4747-9EE3-992CDD4BCB3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61ACD2B3-5097-47E1-BB1D-A55D6FCFDDFA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EF4376E-756B-4560-8220-20031D3C5691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C830A8AE-93B8-4FB9-AF70-450253886F3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ABB9F97B-F682-4714-BEF1-94A9DAC652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8478BA1A-41BA-4546-AF6B-41E8848963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CC31905E-E1BB-48D0-9948-714078E26F1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BBB5D7BB-EB8D-4BB3-9654-9320B9F1D145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106CFFD4-5F09-402D-B867-CC84A3AA01E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7FC5D2BA-E91C-4B1B-A1C8-2D53894BB9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1B0568C3-EF15-4E5E-9E4E-2E04C27BACA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3BBF6FCA-9817-49BC-955C-395B3ECDA9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E2A1EB3F-AAB4-473E-916F-D2578F728D0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F9A61D96-24C0-4C37-ABD0-F79F0C298F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660D12A7-72EE-4E44-94A0-DC4BB3AEF09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36DF59B7-DF55-4A97-801E-22688BD24B4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237DB3D9-FACB-4301-8AEF-C759F5BFD7B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C0C043FD-66AE-4E29-85CF-41483E2AB4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54758A36-1914-4DA0-838F-005052ADA0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E58638B3-AD1C-4076-835B-AA393A4A24D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9BC5A420-20E8-496F-A4E5-87630E006F7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4B2245F9-4D27-447F-899D-D10E362C7E6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BD530F0B-FCF5-4048-92CE-47892DF0D70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6529FAD5-6442-4966-8AF9-27E56858E46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2EFE351B-F682-476F-A9A6-DE4622E0C5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66E965F2-745C-4CD6-B9A6-84996474E31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24D9642-C016-40E8-BA1D-6BC7C748457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9FE8C762-D0E5-4152-B690-615B241688D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F513999F-A222-495F-A9AB-77D2C350CE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FB61AB76-DBCF-45BC-9A63-C9A648BE0B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C85634D8-59C1-45CA-BD49-A02367A397D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B66D417B-59FA-4CC2-8CA8-B87815B704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FA5775F2-F4B1-44A5-85A2-7F32083DD40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4AA12ED4-CB2A-4C69-ADBA-5D7D0B103B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A8E9769A-CCC3-4468-A04D-02882881BA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7945C08B-3A6A-4E4A-AE35-AF85108F9B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DE694E29-0880-4554-B978-C26279FA950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E3B1471F-89AA-490B-8C0A-63D8DF5FDA1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35712BCD-59BB-48BE-A1D5-992C624473B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D041D738-1995-4917-91D1-2F120AA5FB58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3D14D8EF-EC3F-4594-A0CB-D09F085E346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CE1B0617-805A-415D-8E9E-28C0B45755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1DE28A00-5045-4D67-8D29-7F559549F73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D94E9CB4-4721-4FF2-81C2-DDC551DEDBA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A8DBA86B-3FE3-417B-BE1D-B29A0718B71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80E7D120-A53B-4647-9195-F7FBD35F974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8E6245AD-A030-467C-947F-133B9BCC76B1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2438AA07-3872-4000-92AB-132B4F3521A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855569E1-8787-4FA4-8F4D-57BE24A275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888A654-A89C-4ADB-BA2B-952AFC2C97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E3A708B1-F7D3-46D3-ADC5-5E43097B54B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EB9E3D2-2300-4182-AF41-A5DF4C4B46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4B684CFA-C367-4DC9-8023-CA5EE6CC034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5B6A5C4B-7CBB-4A47-AD0A-0BC385526F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E548654C-A06E-4B77-A7E9-A02AC391C64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54C999DF-5BBE-41AC-8522-CE01F458EF2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1D1A53ED-997A-4AB5-B380-BFC60E0157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96250540-E46E-4831-8B66-6AE7C82880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293C0F99-6BDE-4436-9B7E-009D81258F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F2D2FC18-D2ED-4B3E-B30F-3DB5AB3009C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0397B651-FDC3-4EF6-90E5-858A43EB1E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37452B5B-B383-48DE-A5D8-C61917C57A2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C040C7BB-8290-4844-9373-B04034465EF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5BFB0610-9A19-4E98-B8BC-31957307F67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43EE8177-B72F-44A8-8926-F871A6C4E6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502A92AE-2426-4C2E-BF04-490F8B440A4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B0CF26C4-238A-4FE8-B6AD-A0113B3A24A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68E074D8-D7A7-42CC-B67F-E2AB050999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30FEF612-6171-456F-99FC-78ADE368248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3A7767B-100D-48A6-91F3-7BF5EBCBF24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4170F87D-F7DC-4ADB-B53C-13BB22A04B6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4636557E-85D0-4086-98A8-36ABE99A61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C3015A9E-7857-49E1-94B7-552FA237F0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413DFF8D-824E-413B-9DE6-6BA1DD1C5E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D9C305BC-41F6-4C91-BFD6-842F135AFE6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99977AA1-BA94-450E-AB42-8AF102AC1D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37A7CEAF-E197-40CC-80A8-85CC24F8F5B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43C32F14-5ECD-47FC-B3B3-7E6F123BB57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9951DE2-A395-4A33-802B-6F6DA734B36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734F6DD2-13EC-4118-93DF-2CEAB687A33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C8B75E20-B983-4AC5-BA47-DC9DC34AE8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E2652B9-2EA1-47A9-B2AA-2351CDD7E35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8BEFDB78-4796-44E1-8358-183F53D6BD9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ECC3A001-3F53-4328-B896-1345FB3D998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265C3485-F818-4326-979A-2F0F058290FA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3B4CC9E-CA7D-4AF1-8A1D-C8F7278BB3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A603091F-FF3A-4320-BA64-2C380744314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D40D3B57-5792-4477-B562-4BF8D3ED40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5016436B-171E-4011-A69B-08A6466D31C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9171452-A03B-4F2B-A2B8-B85C0D76E9C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BAB87979-50E0-4A7D-8990-C1B27A4A3CE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10E42532-B318-485D-9DE0-4C078A0A891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2949468D-D670-42FC-B20A-CF66C187472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DD719389-4D52-473B-90FF-87AD847921D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995A8B0-A440-46E0-A33A-851A313AA6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AE1B76C0-D99C-4688-9568-B3ABA66950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6698FA8F-5EBC-4310-988E-CB0CCAA3FA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8988EAB4-F77D-4A59-9456-CB36D12E41B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FB31E291-DD1F-44B1-B27B-9AE85CF348E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95C2D8C9-C35A-4EAB-B15B-6D75F0BDBDF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2918E200-0941-4ABB-A4A9-6623C356707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EFE6F2E3-8928-4326-A0AF-C0DEB0B1F3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7C8EE131-6A9E-4CA0-975B-1A89339BEC7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50B27182-8070-48E2-B97C-F07DA8C0DC8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598D47B5-C55B-4215-B5C4-2CF801BCAD4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B6E41DF7-68D9-491F-8887-1542AA4D765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26AC37AB-89D9-47E7-9561-423BD1C79FC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9387CC-F865-4CA8-AFED-07DF22091A4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0E0CCD6A-6DA0-4335-B23F-BAAB4F57E0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4190D7E1-4D3B-43C1-A099-DAA7471A20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CF541D16-FA5E-4FF9-BE41-56CBD930528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2F1CA947-E2BC-4578-8E9D-2A7334C6E2E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E28DE578-A24D-45B4-923B-780D040BEE1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CA72AA16-B22B-4F9C-8C33-7DD4F3C293C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7998AADF-BD30-42DA-A92C-A26CB535C48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97BB0098-3343-4317-8B9F-565CA530EAA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CC474641-6A32-47A2-96DF-2954A72CB4B5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77F88477-5562-4621-A34B-B9EFB328DD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713D7241-5F68-4EDD-AC7E-532CB1AEB5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980E79C7-98AA-4CC4-893C-A2B2E1C451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8754F51F-B0EA-4A42-92C1-6B031EBC8C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533F01AD-9761-427D-BF1E-C81A468ECF52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41DCB4B9-C3D8-4A60-B769-B0A6FD9CB61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11A564BA-AF37-4549-B4CC-0E1B21BE449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AE059889-4B8F-4905-9B39-AD642896C41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D990CF67-9CB7-4332-9D25-D3A72CD9184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CA77C152-D88A-4A6E-9F04-369C8BCD4A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DB8F6C8E-B718-4D8D-92F7-57B3068069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062EF0E0-FA61-4FD9-9C3F-1B976352150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510BEB90-63E9-4BEB-8B43-22DF24A0145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8701C233-7127-4B8A-A089-5258F9BC5CF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A4F09D42-FBAE-4ECF-B9F7-C39B5A3B81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DB7AD19D-25CF-4708-B423-2930BB13E4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91674270-9AC0-4F42-AD9E-46FB08B055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05DDE1B-F2CE-4530-8885-CF378E2FB2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17F7D446-9046-49EF-8EE8-35495D0ED6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7492B0CB-130E-472D-8930-508C9D64800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F706B0C-99BA-4899-B491-96E988A67FA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A8D13C1A-E198-4DBE-AD60-55E316C932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15BC405F-2D46-4693-9AD1-2A814AEA9E8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6DE7AD17-CA15-48C0-BC73-0F921161C41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DBF644CC-6AF0-4FC3-8301-0859612A8B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FAC66168-D4F6-442D-A7EB-77C75FCCED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A40C0F07-8CE4-4546-AC45-B366A54F729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3BA0B2FD-AEFA-46FB-8A57-10270C674D9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055B2CF6-CA5B-431F-8B3A-697912F7C75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18A4B409-D681-4B8B-8BC5-578817449B9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C68A7F9E-7614-4D45-BF48-D20528BA6B7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F514C57E-1AD0-49FF-BC10-DA0EEF1AC56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4D4A412A-EC2E-4705-ACCB-BFA60B5DA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59125727-7F6F-4CDD-90F4-CBBF8EB06C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1D7C8772-5AFD-41FF-9BFD-09AFC7F1E6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E8FFC35-64FD-40F0-97D0-556B6BFFA5A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53C1C1F8-357F-4504-995A-575777E5BD9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2E60934B-84CD-40AD-A391-D2526D4AF39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A0BE624D-9C15-4DC9-8682-5E7BFD497B6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6266E353-F302-4A36-99AF-63E4F372B2A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C8AA84BE-7E65-4247-B7C7-D09B180FE12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A566C1A6-4E06-49D2-A3E7-B49DC141D5C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B607B48B-2BB6-4883-BB03-5552133BEB6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B5D3EA78-DF77-430E-A605-111093D22BF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D2911015-E741-4997-9EA0-96086815B0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9A9A7DCC-1897-4B9F-AF79-5DE5F542D2E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D374B17D-589F-44DC-8075-1A04B57B71D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4FFC0978-35A5-4427-AEF4-C658A490964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DF889678-00F0-4C54-98BE-020A605C27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59E4D053-C506-40AC-9ABA-F9C250C97A9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25D2DFA2-F0D1-49E0-8E23-5ADDEB532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75817B55-10AB-4B97-9DE6-5D91BE4052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0194EC3B-0601-4C34-B26B-14E2AD7C0B5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86AFEE4C-27B3-417C-B99D-E520D6CC3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534339AA-5686-4947-A01F-687AD31AA9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195161D7-22A9-41F6-9BAC-215F027AD9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AAC5AC39-1205-4918-A732-FC7DE67473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F4DEF8AC-CFCA-46D3-AF5C-DD2998A3F0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5E8F2FDB-EE65-4976-BD46-52704F040B6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28C1FAA9-60C1-47C5-A1EB-A64021D8495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A380A25B-8B5D-46AF-9B18-46D3BA555A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1FC4B95F-4CCE-4A59-8266-D8D920D08B5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13FBC34A-E64F-4589-A957-282881AC7A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514E42AD-BE9F-439E-BCF0-6085783D4F7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C07A5274-2074-492A-A22A-9C5AB4F3D8A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C782C8F-DF7B-4355-BFBE-1FF0E2819F4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A266E1D-8E7D-4149-84EB-32C389A2F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BAAB14E-1F19-4BCB-ACF7-CCE40C92905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4D7C86E6-806F-4EED-A72C-5106BBFB5D8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E83F4335-B3C1-4CA9-9D9C-E49964E4DF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D4502DEB-C1DD-4716-918D-5437E71C645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167A5D44-8EF5-4AB3-9FF5-479F4F1B30B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D78C2F3C-5B7B-46BB-A2C1-35006B1224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986FBD4A-F673-4E3D-9FE0-BA9F8AE2D1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502C886C-7CB6-48A7-8AE9-52DF4D89D1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E1CC063C-6B49-49A2-9F6E-208597835F3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A317146-7419-4551-A5A3-8A5E9DE462B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E713E39D-CA9A-4FDC-9CBD-AAEC021054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EF0B94BB-B1E0-4BC4-88B0-B51C701B526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182E9F6D-36DD-4629-86FE-6EDEBFD3E53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6BAAB0D3-1CA9-46A5-BCB8-97097214CF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5948885B-50B2-442D-9BFD-7769A3EC8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3304B215-889D-461E-BE0E-0E0A12B5E94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9D588EEF-BFEE-4F2C-B981-B6FFD7E312B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5C1A4E74-6A62-45E9-947D-CA407028E48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859BF6C7-965A-4763-BEE7-925D6662A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EB25FD2A-913E-4CD1-BACD-F6B6310F114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D2C3BCEC-0158-4F4D-A5C4-6134753A702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92FCE677-1F77-40E2-837E-A56D13803EA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770234FD-8073-4248-BD37-F593A8ED8E8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642D5B81-3836-42F1-8407-30FC9040EB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CE8049F1-40D6-400D-A64B-6D28BC4A44E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19C0BE16-9A83-4C7F-A478-8E35C93EC8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B8DBD1DA-1959-45B3-88AB-0001FEE9851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2F91ADD6-E7A6-46D8-B6B7-F5A27B0448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A2CF2C33-12F1-4AC5-B5B7-888AD9616B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41E7CA5-D782-46FC-8DA3-39118C8EC01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C37B5A01-9797-43B3-B998-AB0E545D9F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5FA7C80F-C8F8-4219-9317-C35347F8B20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54EC497B-37BC-4994-865B-01261897B71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E88C01C9-2A29-4E6C-8F50-36BF406405A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864F4023-E5FE-41CE-A344-F4956872B7F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4874F7AE-B813-4217-A536-CF8F8AFF3C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46F72FAF-9204-4E5B-9945-826D0EED87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AF834399-E3F2-4DF0-A231-0077920F2BC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B10F6464-2454-4E19-862B-D986E5B42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687F3305-3976-4676-8534-356D0922A23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5E91FC89-BB8E-4E6A-A5C1-564C7A05A28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7A62768C-6A1A-413E-97C4-538AEDFC5D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94392110-99FE-4E89-9217-C2EAC3941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E2E65C6C-1621-45A7-B2CA-F4536CA353B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A289250B-2A54-4A71-AB31-25FA7F137DB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DBAC149E-ADF1-42A0-881F-29BACBFBC34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C02B065C-F758-4544-8B01-B2FCCB6B372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D41111E8-CC2A-40D8-91AF-0B257A50966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E2E86052-9C64-4F4C-B03D-AA134E104C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760325B2-A156-46B0-88BD-799F86AA76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DACB525B-C430-45DD-8180-80D5DFB3AC4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5A08573-C522-4C86-8127-BC757924C3A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E64B73C-0779-4551-B12E-C6DE42F6C5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43C8B462-5376-4A0C-9C9D-B344B03A149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1EDB3999-59C7-4D4D-9486-61B3C27905E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320C5325-50E7-409A-B9A6-15351AAF2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C9C2B701-9F26-4FD1-93E2-A079507E88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356E61FB-812F-462D-8174-CB78EA3DD03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B0133428-67FB-4EBE-BA83-F92D7AC6C8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2D21A330-9610-421E-A8A5-DF1D7B5BD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2782C9CA-5667-4F38-8C45-5FA65A18C6D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E8990DD7-97D5-46C6-985F-C296988B9FB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2AD02D0-D008-4C2A-919C-E18C6B76AAD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F27F0868-B334-48E9-89E0-2298546FE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4BE7BEEF-4DB1-422A-94CF-08AA92ACA0E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E71864EE-1A51-4DB0-B5D7-C09AEAD42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B2D93645-5A65-4A52-9AE9-BAC00630F92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52145C8C-5E45-41C9-991D-0685DD8BC2E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1EAA57C-DF4E-46BA-897A-35F5ED4F8B0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F11925AC-E260-4A81-9A6F-A160F95B78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3AA34DD6-47D7-4199-934A-062480BB924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E50DB96E-1FC1-4595-9E79-7303C3A88A7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BFB1A035-ECFA-4DDA-86D7-9680515D2AC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D43AC044-FBC0-4BB6-BA70-FCC88DF20C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4FAFAA25-072E-4FF8-B334-35C67F52135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97FBC3D5-4FCF-4A55-9ECE-75178797631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3BBAE452-54F1-40EA-97E7-C07ECA978A4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6EA68166-587E-49C9-9EC4-FD95F81020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59C37655-46EA-441C-94B9-98AA7B0806C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C340A297-A8FB-4F47-BF96-66BEC4D20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9E59641D-A63E-4281-8D7C-39E63B5FBD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5EAF4B7-CA78-48D3-B501-5B32CB6CCC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66E9A0A8-DA97-4FE7-9F04-D3D821FA8E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AC10CFE8-B584-4F44-9011-D1DE3B4510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FDE7531-82A6-4F92-849F-3AB47F9C7E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09511197-792B-4180-AE1E-146D0139C2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B131101C-6DA1-4795-851E-95ADF14F4D0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EE8E86C4-C764-4FE2-8431-C78531D8C8B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995ADE54-8358-4A09-B410-02E66EECCFC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D98C7EBD-2761-4AD6-8DF6-2A42C11117B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1D82BC91-1F9E-483E-8457-3B3D1D73D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ED2421CC-C507-4859-9B12-BEBE36AE4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4DE98493-0F93-47EB-97F2-4149B9FD43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0DBA8A18-1D1F-47A6-A834-EE4D76D47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3A87044B-DD4D-4320-9C9D-D7DD0A8A0E0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J15" sqref="J15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25" t="s">
        <v>298</v>
      </c>
      <c r="C2" s="125"/>
      <c r="D2" s="125"/>
      <c r="E2" s="34"/>
    </row>
    <row r="3" spans="1:5" ht="15" x14ac:dyDescent="0.2">
      <c r="A3" s="35"/>
      <c r="B3" s="34" t="s">
        <v>50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23" t="s">
        <v>80</v>
      </c>
      <c r="D5" s="124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39</v>
      </c>
      <c r="B8" s="40" t="s">
        <v>55</v>
      </c>
      <c r="C8" s="41" t="s">
        <v>56</v>
      </c>
      <c r="D8" s="40" t="s">
        <v>57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51</v>
      </c>
      <c r="C10" s="46" t="s">
        <v>71</v>
      </c>
      <c r="D10" s="47">
        <f>მაღაზია!L217</f>
        <v>0</v>
      </c>
    </row>
    <row r="11" spans="1:5" ht="15.75" x14ac:dyDescent="0.2">
      <c r="A11" s="45">
        <v>2</v>
      </c>
      <c r="B11" s="45" t="s">
        <v>53</v>
      </c>
      <c r="C11" s="46" t="s">
        <v>102</v>
      </c>
      <c r="D11" s="47">
        <f>ეზო!L191</f>
        <v>0</v>
      </c>
    </row>
    <row r="12" spans="1:5" ht="15.75" x14ac:dyDescent="0.2">
      <c r="A12" s="45">
        <v>3</v>
      </c>
      <c r="B12" s="45" t="s">
        <v>54</v>
      </c>
      <c r="C12" s="46" t="s">
        <v>103</v>
      </c>
      <c r="D12" s="47">
        <f>'წყალსადენ კანალიზაცია'!L83</f>
        <v>0</v>
      </c>
    </row>
    <row r="13" spans="1:5" ht="15.75" x14ac:dyDescent="0.2">
      <c r="A13" s="45">
        <v>4</v>
      </c>
      <c r="B13" s="45" t="s">
        <v>79</v>
      </c>
      <c r="C13" s="46" t="s">
        <v>52</v>
      </c>
      <c r="D13" s="47">
        <f>ელ.ქსელი!L76</f>
        <v>0</v>
      </c>
    </row>
    <row r="14" spans="1:5" ht="15.75" x14ac:dyDescent="0.2">
      <c r="A14" s="48"/>
      <c r="B14" s="49"/>
      <c r="C14" s="50" t="s">
        <v>67</v>
      </c>
      <c r="D14" s="51">
        <f>SUM(D10:D13)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37"/>
  <sheetViews>
    <sheetView topLeftCell="A180" workbookViewId="0">
      <selection activeCell="F192" sqref="F192:L206"/>
    </sheetView>
  </sheetViews>
  <sheetFormatPr defaultRowHeight="15" x14ac:dyDescent="0.25"/>
  <cols>
    <col min="1" max="1" width="4" style="9" customWidth="1"/>
    <col min="2" max="2" width="57.42578125" style="10" customWidth="1"/>
    <col min="3" max="3" width="9.140625" style="58"/>
    <col min="4" max="4" width="10.42578125" style="58" customWidth="1"/>
    <col min="5" max="6" width="9.140625" style="58"/>
    <col min="7" max="7" width="9.42578125" style="58" bestFit="1" customWidth="1"/>
    <col min="8" max="11" width="9.140625" style="58"/>
    <col min="12" max="12" width="18.42578125" style="58" customWidth="1"/>
    <col min="13" max="16384" width="9.140625" style="9"/>
  </cols>
  <sheetData>
    <row r="2" spans="1:12" ht="63.75" customHeight="1" x14ac:dyDescent="0.25">
      <c r="B2" s="125" t="s">
        <v>298</v>
      </c>
      <c r="C2" s="125"/>
      <c r="D2" s="125"/>
    </row>
    <row r="4" spans="1:12" x14ac:dyDescent="0.25">
      <c r="D4" s="147" t="s">
        <v>12</v>
      </c>
      <c r="E4" s="147"/>
      <c r="F4" s="147"/>
    </row>
    <row r="6" spans="1:12" ht="50.25" customHeight="1" x14ac:dyDescent="0.25">
      <c r="A6" s="148" t="s">
        <v>9</v>
      </c>
      <c r="B6" s="143" t="s">
        <v>0</v>
      </c>
      <c r="C6" s="143" t="s">
        <v>1</v>
      </c>
      <c r="D6" s="145" t="s">
        <v>2</v>
      </c>
      <c r="E6" s="146"/>
      <c r="F6" s="145" t="s">
        <v>5</v>
      </c>
      <c r="G6" s="146"/>
      <c r="H6" s="145" t="s">
        <v>8</v>
      </c>
      <c r="I6" s="146"/>
      <c r="J6" s="136" t="s">
        <v>10</v>
      </c>
      <c r="K6" s="137"/>
      <c r="L6" s="143" t="s">
        <v>7</v>
      </c>
    </row>
    <row r="7" spans="1:12" ht="80.25" customHeight="1" x14ac:dyDescent="0.25">
      <c r="A7" s="148"/>
      <c r="B7" s="144"/>
      <c r="C7" s="14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4"/>
    </row>
    <row r="8" spans="1:12" x14ac:dyDescent="0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</row>
    <row r="9" spans="1:12" ht="24" customHeight="1" x14ac:dyDescent="0.25">
      <c r="A9" s="139" t="s">
        <v>11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1"/>
    </row>
    <row r="10" spans="1:12" x14ac:dyDescent="0.25">
      <c r="A10" s="133">
        <v>1</v>
      </c>
      <c r="B10" s="59" t="s">
        <v>152</v>
      </c>
      <c r="C10" s="60" t="s">
        <v>20</v>
      </c>
      <c r="D10" s="54"/>
      <c r="E10" s="54">
        <v>20.9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35"/>
      <c r="B11" s="62" t="s">
        <v>15</v>
      </c>
      <c r="C11" s="56" t="s">
        <v>16</v>
      </c>
      <c r="D11" s="2">
        <v>1</v>
      </c>
      <c r="E11" s="2">
        <f>E10*D11</f>
        <v>20.9</v>
      </c>
      <c r="F11" s="63"/>
      <c r="G11" s="63"/>
      <c r="H11" s="63"/>
      <c r="I11" s="63"/>
      <c r="J11" s="63"/>
      <c r="K11" s="63"/>
      <c r="L11" s="63"/>
    </row>
    <row r="12" spans="1:12" ht="25.5" x14ac:dyDescent="0.25">
      <c r="A12" s="129">
        <v>2</v>
      </c>
      <c r="B12" s="59" t="s">
        <v>201</v>
      </c>
      <c r="C12" s="60" t="s">
        <v>13</v>
      </c>
      <c r="D12" s="54"/>
      <c r="E12" s="54">
        <v>21.3</v>
      </c>
      <c r="F12" s="61"/>
      <c r="G12" s="61"/>
      <c r="H12" s="61"/>
      <c r="I12" s="61"/>
      <c r="J12" s="61"/>
      <c r="K12" s="61"/>
      <c r="L12" s="61"/>
    </row>
    <row r="13" spans="1:12" x14ac:dyDescent="0.25">
      <c r="A13" s="128"/>
      <c r="B13" s="62" t="s">
        <v>15</v>
      </c>
      <c r="C13" s="56" t="s">
        <v>16</v>
      </c>
      <c r="D13" s="2">
        <v>1</v>
      </c>
      <c r="E13" s="2">
        <f>E12*D13</f>
        <v>21.3</v>
      </c>
      <c r="F13" s="63"/>
      <c r="G13" s="63"/>
      <c r="H13" s="63"/>
      <c r="I13" s="63"/>
      <c r="J13" s="63"/>
      <c r="K13" s="63"/>
      <c r="L13" s="63"/>
    </row>
    <row r="14" spans="1:12" x14ac:dyDescent="0.25">
      <c r="A14" s="127">
        <v>4</v>
      </c>
      <c r="B14" s="59" t="s">
        <v>202</v>
      </c>
      <c r="C14" s="60" t="s">
        <v>20</v>
      </c>
      <c r="D14" s="54"/>
      <c r="E14" s="54">
        <v>66.5</v>
      </c>
      <c r="F14" s="61"/>
      <c r="G14" s="61"/>
      <c r="H14" s="61"/>
      <c r="I14" s="61"/>
      <c r="J14" s="61"/>
      <c r="K14" s="61"/>
      <c r="L14" s="61"/>
    </row>
    <row r="15" spans="1:12" x14ac:dyDescent="0.25">
      <c r="A15" s="128"/>
      <c r="B15" s="62" t="s">
        <v>15</v>
      </c>
      <c r="C15" s="56" t="s">
        <v>16</v>
      </c>
      <c r="D15" s="2">
        <v>1</v>
      </c>
      <c r="E15" s="2">
        <f>E14*D15</f>
        <v>66.5</v>
      </c>
      <c r="F15" s="63"/>
      <c r="G15" s="63"/>
      <c r="H15" s="63"/>
      <c r="I15" s="63"/>
      <c r="J15" s="63"/>
      <c r="K15" s="63"/>
      <c r="L15" s="63"/>
    </row>
    <row r="16" spans="1:12" x14ac:dyDescent="0.25">
      <c r="A16" s="129">
        <v>5</v>
      </c>
      <c r="B16" s="59" t="s">
        <v>204</v>
      </c>
      <c r="C16" s="60" t="s">
        <v>13</v>
      </c>
      <c r="D16" s="54"/>
      <c r="E16" s="54">
        <v>14.4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28"/>
      <c r="B17" s="62" t="s">
        <v>15</v>
      </c>
      <c r="C17" s="56" t="s">
        <v>16</v>
      </c>
      <c r="D17" s="2">
        <v>1</v>
      </c>
      <c r="E17" s="2">
        <f>E16*D17</f>
        <v>14.4</v>
      </c>
      <c r="F17" s="63"/>
      <c r="G17" s="63"/>
      <c r="H17" s="63"/>
      <c r="I17" s="63"/>
      <c r="J17" s="63"/>
      <c r="K17" s="63"/>
      <c r="L17" s="63"/>
    </row>
    <row r="18" spans="1:12" ht="25.5" x14ac:dyDescent="0.25">
      <c r="A18" s="129">
        <v>6</v>
      </c>
      <c r="B18" s="59" t="s">
        <v>229</v>
      </c>
      <c r="C18" s="60" t="s">
        <v>13</v>
      </c>
      <c r="D18" s="54"/>
      <c r="E18" s="54">
        <v>5.95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28"/>
      <c r="B19" s="62" t="s">
        <v>15</v>
      </c>
      <c r="C19" s="56" t="s">
        <v>16</v>
      </c>
      <c r="D19" s="2">
        <v>1</v>
      </c>
      <c r="E19" s="2">
        <f>E18*D19</f>
        <v>5.95</v>
      </c>
      <c r="F19" s="63"/>
      <c r="G19" s="63"/>
      <c r="H19" s="63"/>
      <c r="I19" s="63"/>
      <c r="J19" s="63"/>
      <c r="K19" s="63"/>
      <c r="L19" s="63"/>
    </row>
    <row r="20" spans="1:12" ht="25.5" x14ac:dyDescent="0.25">
      <c r="A20" s="129">
        <v>7</v>
      </c>
      <c r="B20" s="59" t="s">
        <v>251</v>
      </c>
      <c r="C20" s="60" t="s">
        <v>87</v>
      </c>
      <c r="D20" s="54"/>
      <c r="E20" s="54">
        <v>2.86</v>
      </c>
      <c r="F20" s="61"/>
      <c r="G20" s="61"/>
      <c r="H20" s="61"/>
      <c r="I20" s="61"/>
      <c r="J20" s="61"/>
      <c r="K20" s="61"/>
      <c r="L20" s="61"/>
    </row>
    <row r="21" spans="1:12" x14ac:dyDescent="0.25">
      <c r="A21" s="128"/>
      <c r="B21" s="62" t="s">
        <v>15</v>
      </c>
      <c r="C21" s="56" t="s">
        <v>16</v>
      </c>
      <c r="D21" s="2">
        <v>1</v>
      </c>
      <c r="E21" s="2">
        <f>E20*D21</f>
        <v>2.86</v>
      </c>
      <c r="F21" s="63"/>
      <c r="G21" s="63"/>
      <c r="H21" s="63"/>
      <c r="I21" s="63"/>
      <c r="J21" s="63"/>
      <c r="K21" s="63"/>
      <c r="L21" s="63"/>
    </row>
    <row r="22" spans="1:12" x14ac:dyDescent="0.25">
      <c r="A22" s="138">
        <v>8</v>
      </c>
      <c r="B22" s="59" t="s">
        <v>203</v>
      </c>
      <c r="C22" s="54" t="s">
        <v>20</v>
      </c>
      <c r="D22" s="54"/>
      <c r="E22" s="54">
        <v>50.7</v>
      </c>
      <c r="F22" s="61"/>
      <c r="G22" s="61"/>
      <c r="H22" s="61"/>
      <c r="I22" s="61"/>
      <c r="J22" s="61"/>
      <c r="K22" s="61"/>
      <c r="L22" s="61"/>
    </row>
    <row r="23" spans="1:12" x14ac:dyDescent="0.25">
      <c r="A23" s="138"/>
      <c r="B23" s="62" t="s">
        <v>15</v>
      </c>
      <c r="C23" s="2" t="s">
        <v>16</v>
      </c>
      <c r="D23" s="2">
        <v>1</v>
      </c>
      <c r="E23" s="2">
        <f>E22*D23</f>
        <v>50.7</v>
      </c>
      <c r="F23" s="63"/>
      <c r="G23" s="63"/>
      <c r="H23" s="63"/>
      <c r="I23" s="63"/>
      <c r="J23" s="63"/>
      <c r="K23" s="63"/>
      <c r="L23" s="63"/>
    </row>
    <row r="24" spans="1:12" ht="25.5" x14ac:dyDescent="0.25">
      <c r="A24" s="129">
        <v>8</v>
      </c>
      <c r="B24" s="59" t="s">
        <v>37</v>
      </c>
      <c r="C24" s="60" t="s">
        <v>14</v>
      </c>
      <c r="D24" s="54"/>
      <c r="E24" s="54">
        <v>19.670000000000002</v>
      </c>
      <c r="F24" s="61"/>
      <c r="G24" s="61"/>
      <c r="H24" s="61"/>
      <c r="I24" s="61"/>
      <c r="J24" s="61"/>
      <c r="K24" s="61"/>
      <c r="L24" s="61"/>
    </row>
    <row r="25" spans="1:12" x14ac:dyDescent="0.25">
      <c r="A25" s="127"/>
      <c r="B25" s="62" t="s">
        <v>15</v>
      </c>
      <c r="C25" s="56" t="s">
        <v>16</v>
      </c>
      <c r="D25" s="2">
        <v>1</v>
      </c>
      <c r="E25" s="2">
        <f>E24*D25</f>
        <v>19.670000000000002</v>
      </c>
      <c r="F25" s="63"/>
      <c r="G25" s="63"/>
      <c r="H25" s="63"/>
      <c r="I25" s="63"/>
      <c r="J25" s="63"/>
      <c r="K25" s="63"/>
      <c r="L25" s="63"/>
    </row>
    <row r="26" spans="1:12" x14ac:dyDescent="0.25">
      <c r="A26" s="128"/>
      <c r="B26" s="62" t="s">
        <v>38</v>
      </c>
      <c r="C26" s="56" t="s">
        <v>22</v>
      </c>
      <c r="D26" s="2">
        <v>1.75</v>
      </c>
      <c r="E26" s="2">
        <f>E24*D26</f>
        <v>34.422499999999999</v>
      </c>
      <c r="F26" s="63"/>
      <c r="G26" s="63"/>
      <c r="H26" s="63"/>
      <c r="I26" s="63"/>
      <c r="J26" s="63"/>
      <c r="K26" s="63"/>
      <c r="L26" s="63"/>
    </row>
    <row r="27" spans="1:12" x14ac:dyDescent="0.25">
      <c r="A27" s="126" t="s">
        <v>108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38.25" x14ac:dyDescent="0.25">
      <c r="A28" s="130">
        <v>1</v>
      </c>
      <c r="B28" s="59" t="s">
        <v>252</v>
      </c>
      <c r="C28" s="54" t="s">
        <v>87</v>
      </c>
      <c r="D28" s="64"/>
      <c r="E28" s="54">
        <v>0.35</v>
      </c>
      <c r="F28" s="64"/>
      <c r="G28" s="64"/>
      <c r="H28" s="64"/>
      <c r="I28" s="64"/>
      <c r="J28" s="64"/>
      <c r="K28" s="64"/>
      <c r="L28" s="64"/>
    </row>
    <row r="29" spans="1:12" x14ac:dyDescent="0.25">
      <c r="A29" s="131"/>
      <c r="B29" s="62" t="s">
        <v>15</v>
      </c>
      <c r="C29" s="2" t="s">
        <v>16</v>
      </c>
      <c r="D29" s="2">
        <v>1.1000000000000001</v>
      </c>
      <c r="E29" s="2">
        <f>E28*D29</f>
        <v>0.38500000000000001</v>
      </c>
      <c r="F29" s="63"/>
      <c r="G29" s="63"/>
      <c r="H29" s="63"/>
      <c r="I29" s="63"/>
      <c r="J29" s="63"/>
      <c r="K29" s="63"/>
      <c r="L29" s="63"/>
    </row>
    <row r="30" spans="1:12" x14ac:dyDescent="0.25">
      <c r="A30" s="132"/>
      <c r="B30" s="65" t="s">
        <v>116</v>
      </c>
      <c r="C30" s="66" t="s">
        <v>87</v>
      </c>
      <c r="D30" s="66">
        <v>1.21</v>
      </c>
      <c r="E30" s="23">
        <f>E28*D30</f>
        <v>0.42349999999999999</v>
      </c>
      <c r="F30" s="67"/>
      <c r="G30" s="23"/>
      <c r="H30" s="68"/>
      <c r="I30" s="23"/>
      <c r="J30" s="23"/>
      <c r="K30" s="23"/>
      <c r="L30" s="23"/>
    </row>
    <row r="31" spans="1:12" ht="38.25" x14ac:dyDescent="0.25">
      <c r="A31" s="142">
        <v>2</v>
      </c>
      <c r="B31" s="69" t="s">
        <v>254</v>
      </c>
      <c r="C31" s="70" t="s">
        <v>20</v>
      </c>
      <c r="D31" s="71"/>
      <c r="E31" s="72">
        <v>1.7</v>
      </c>
      <c r="F31" s="73"/>
      <c r="G31" s="74"/>
      <c r="H31" s="73"/>
      <c r="I31" s="74"/>
      <c r="J31" s="73"/>
      <c r="K31" s="73"/>
      <c r="L31" s="74"/>
    </row>
    <row r="32" spans="1:12" x14ac:dyDescent="0.25">
      <c r="A32" s="142"/>
      <c r="B32" s="75" t="s">
        <v>15</v>
      </c>
      <c r="C32" s="76" t="s">
        <v>16</v>
      </c>
      <c r="D32" s="66">
        <v>1</v>
      </c>
      <c r="E32" s="7">
        <f>E31*D32</f>
        <v>1.7</v>
      </c>
      <c r="F32" s="7"/>
      <c r="G32" s="7"/>
      <c r="H32" s="7"/>
      <c r="I32" s="7"/>
      <c r="J32" s="7"/>
      <c r="K32" s="7"/>
      <c r="L32" s="7"/>
    </row>
    <row r="33" spans="1:12" x14ac:dyDescent="0.25">
      <c r="A33" s="142"/>
      <c r="B33" s="77" t="s">
        <v>92</v>
      </c>
      <c r="C33" s="66" t="s">
        <v>87</v>
      </c>
      <c r="D33" s="7"/>
      <c r="E33" s="7">
        <f>0.35</f>
        <v>0.35</v>
      </c>
      <c r="F33" s="66"/>
      <c r="G33" s="7"/>
      <c r="H33" s="7"/>
      <c r="I33" s="7"/>
      <c r="J33" s="7"/>
      <c r="K33" s="7"/>
      <c r="L33" s="7"/>
    </row>
    <row r="34" spans="1:12" x14ac:dyDescent="0.25">
      <c r="A34" s="142"/>
      <c r="B34" s="78" t="s">
        <v>207</v>
      </c>
      <c r="C34" s="67" t="s">
        <v>22</v>
      </c>
      <c r="D34" s="67"/>
      <c r="E34" s="23">
        <f>0.03*1.05</f>
        <v>3.15E-2</v>
      </c>
      <c r="F34" s="63"/>
      <c r="G34" s="23"/>
      <c r="H34" s="23"/>
      <c r="I34" s="23"/>
      <c r="J34" s="23"/>
      <c r="K34" s="23"/>
      <c r="L34" s="23"/>
    </row>
    <row r="35" spans="1:12" x14ac:dyDescent="0.25">
      <c r="A35" s="142"/>
      <c r="B35" s="75" t="s">
        <v>208</v>
      </c>
      <c r="C35" s="2" t="s">
        <v>20</v>
      </c>
      <c r="D35" s="2">
        <v>0.08</v>
      </c>
      <c r="E35" s="2">
        <f>E31*D35</f>
        <v>0.13600000000000001</v>
      </c>
      <c r="F35" s="63"/>
      <c r="G35" s="63"/>
      <c r="H35" s="63"/>
      <c r="I35" s="63"/>
      <c r="J35" s="63"/>
      <c r="K35" s="63"/>
      <c r="L35" s="63"/>
    </row>
    <row r="36" spans="1:12" x14ac:dyDescent="0.25">
      <c r="A36" s="142"/>
      <c r="B36" s="75" t="s">
        <v>209</v>
      </c>
      <c r="C36" s="2" t="s">
        <v>87</v>
      </c>
      <c r="D36" s="2">
        <v>2E-3</v>
      </c>
      <c r="E36" s="2">
        <f>E31*D36</f>
        <v>3.3999999999999998E-3</v>
      </c>
      <c r="F36" s="63"/>
      <c r="G36" s="63"/>
      <c r="H36" s="63"/>
      <c r="I36" s="63"/>
      <c r="J36" s="63"/>
      <c r="K36" s="63"/>
      <c r="L36" s="63"/>
    </row>
    <row r="37" spans="1:12" x14ac:dyDescent="0.25">
      <c r="A37" s="142"/>
      <c r="B37" s="75" t="s">
        <v>210</v>
      </c>
      <c r="C37" s="2" t="s">
        <v>18</v>
      </c>
      <c r="D37" s="2">
        <v>0.21</v>
      </c>
      <c r="E37" s="63">
        <f>E32*D37</f>
        <v>0.35699999999999998</v>
      </c>
      <c r="F37" s="63"/>
      <c r="G37" s="63"/>
      <c r="H37" s="63"/>
      <c r="I37" s="63"/>
      <c r="J37" s="63"/>
      <c r="K37" s="63"/>
      <c r="L37" s="63"/>
    </row>
    <row r="38" spans="1:12" x14ac:dyDescent="0.25">
      <c r="A38" s="142"/>
      <c r="B38" s="75" t="s">
        <v>211</v>
      </c>
      <c r="C38" s="2" t="s">
        <v>18</v>
      </c>
      <c r="D38" s="2">
        <v>0.25</v>
      </c>
      <c r="E38" s="63">
        <f>E32*D38</f>
        <v>0.42499999999999999</v>
      </c>
      <c r="F38" s="63"/>
      <c r="G38" s="63"/>
      <c r="H38" s="63"/>
      <c r="I38" s="63"/>
      <c r="J38" s="63"/>
      <c r="K38" s="63"/>
      <c r="L38" s="63"/>
    </row>
    <row r="39" spans="1:12" x14ac:dyDescent="0.25">
      <c r="A39" s="142"/>
      <c r="B39" s="77" t="s">
        <v>17</v>
      </c>
      <c r="C39" s="76" t="s">
        <v>16</v>
      </c>
      <c r="D39" s="7">
        <v>0.25</v>
      </c>
      <c r="E39" s="7">
        <f>E31*D39</f>
        <v>0.42499999999999999</v>
      </c>
      <c r="F39" s="7"/>
      <c r="G39" s="7"/>
      <c r="H39" s="7"/>
      <c r="I39" s="7"/>
      <c r="J39" s="7"/>
      <c r="K39" s="7"/>
      <c r="L39" s="7"/>
    </row>
    <row r="40" spans="1:12" x14ac:dyDescent="0.25">
      <c r="A40" s="130"/>
      <c r="B40" s="59" t="s">
        <v>249</v>
      </c>
      <c r="C40" s="54" t="s">
        <v>13</v>
      </c>
      <c r="D40" s="54"/>
      <c r="E40" s="54">
        <v>51.7</v>
      </c>
      <c r="F40" s="61"/>
      <c r="G40" s="61"/>
      <c r="H40" s="61"/>
      <c r="I40" s="61"/>
      <c r="J40" s="61"/>
      <c r="K40" s="61"/>
      <c r="L40" s="61"/>
    </row>
    <row r="41" spans="1:12" x14ac:dyDescent="0.25">
      <c r="A41" s="131"/>
      <c r="B41" s="62" t="s">
        <v>15</v>
      </c>
      <c r="C41" s="2" t="s">
        <v>16</v>
      </c>
      <c r="D41" s="2">
        <v>1</v>
      </c>
      <c r="E41" s="2">
        <f>E40*D41</f>
        <v>51.7</v>
      </c>
      <c r="F41" s="63"/>
      <c r="G41" s="63"/>
      <c r="H41" s="63"/>
      <c r="I41" s="63"/>
      <c r="J41" s="63"/>
      <c r="K41" s="63"/>
      <c r="L41" s="63"/>
    </row>
    <row r="42" spans="1:12" x14ac:dyDescent="0.25">
      <c r="A42" s="131"/>
      <c r="B42" s="62" t="s">
        <v>250</v>
      </c>
      <c r="C42" s="2" t="s">
        <v>21</v>
      </c>
      <c r="D42" s="2">
        <v>12.5</v>
      </c>
      <c r="E42" s="2">
        <f>E40*D42</f>
        <v>646.25</v>
      </c>
      <c r="F42" s="63"/>
      <c r="G42" s="63"/>
      <c r="H42" s="63"/>
      <c r="I42" s="63"/>
      <c r="J42" s="63"/>
      <c r="K42" s="63"/>
      <c r="L42" s="63"/>
    </row>
    <row r="43" spans="1:12" x14ac:dyDescent="0.25">
      <c r="A43" s="131"/>
      <c r="B43" s="62" t="s">
        <v>29</v>
      </c>
      <c r="C43" s="2" t="s">
        <v>151</v>
      </c>
      <c r="D43" s="2"/>
      <c r="E43" s="2">
        <f>E42/40</f>
        <v>16.15625</v>
      </c>
      <c r="F43" s="63"/>
      <c r="G43" s="63"/>
      <c r="H43" s="63"/>
      <c r="I43" s="63"/>
      <c r="J43" s="63"/>
      <c r="K43" s="63"/>
      <c r="L43" s="63"/>
    </row>
    <row r="44" spans="1:12" x14ac:dyDescent="0.25">
      <c r="A44" s="132"/>
      <c r="B44" s="62" t="s">
        <v>17</v>
      </c>
      <c r="C44" s="2" t="s">
        <v>16</v>
      </c>
      <c r="D44" s="2">
        <v>0.2</v>
      </c>
      <c r="E44" s="2">
        <f>E40*D44</f>
        <v>10.340000000000002</v>
      </c>
      <c r="F44" s="63"/>
      <c r="G44" s="63"/>
      <c r="H44" s="63"/>
      <c r="I44" s="63"/>
      <c r="J44" s="63"/>
      <c r="K44" s="63"/>
      <c r="L44" s="63"/>
    </row>
    <row r="45" spans="1:12" x14ac:dyDescent="0.25">
      <c r="A45" s="133">
        <v>1</v>
      </c>
      <c r="B45" s="59" t="s">
        <v>145</v>
      </c>
      <c r="C45" s="54" t="s">
        <v>13</v>
      </c>
      <c r="D45" s="54"/>
      <c r="E45" s="54">
        <v>84.6</v>
      </c>
      <c r="F45" s="61"/>
      <c r="G45" s="61"/>
      <c r="H45" s="61"/>
      <c r="I45" s="61"/>
      <c r="J45" s="61"/>
      <c r="K45" s="61"/>
      <c r="L45" s="61"/>
    </row>
    <row r="46" spans="1:12" x14ac:dyDescent="0.25">
      <c r="A46" s="134"/>
      <c r="B46" s="62" t="s">
        <v>15</v>
      </c>
      <c r="C46" s="2" t="s">
        <v>16</v>
      </c>
      <c r="D46" s="2">
        <v>1</v>
      </c>
      <c r="E46" s="2">
        <f>E45*D46</f>
        <v>84.6</v>
      </c>
      <c r="F46" s="63"/>
      <c r="G46" s="63"/>
      <c r="H46" s="63"/>
      <c r="I46" s="63"/>
      <c r="J46" s="63"/>
      <c r="K46" s="63"/>
      <c r="L46" s="63"/>
    </row>
    <row r="47" spans="1:12" x14ac:dyDescent="0.25">
      <c r="A47" s="134"/>
      <c r="B47" s="62" t="s">
        <v>135</v>
      </c>
      <c r="C47" s="2" t="s">
        <v>21</v>
      </c>
      <c r="D47" s="2">
        <v>12.5</v>
      </c>
      <c r="E47" s="2">
        <f>E45*D47</f>
        <v>1057.5</v>
      </c>
      <c r="F47" s="63"/>
      <c r="G47" s="63"/>
      <c r="H47" s="63"/>
      <c r="I47" s="63"/>
      <c r="J47" s="63"/>
      <c r="K47" s="63"/>
      <c r="L47" s="63"/>
    </row>
    <row r="48" spans="1:12" x14ac:dyDescent="0.25">
      <c r="A48" s="134"/>
      <c r="B48" s="62" t="s">
        <v>29</v>
      </c>
      <c r="C48" s="2" t="s">
        <v>151</v>
      </c>
      <c r="D48" s="2"/>
      <c r="E48" s="2">
        <f>E47/30</f>
        <v>35.25</v>
      </c>
      <c r="F48" s="63"/>
      <c r="G48" s="63"/>
      <c r="H48" s="63"/>
      <c r="I48" s="63"/>
      <c r="J48" s="63"/>
      <c r="K48" s="63"/>
      <c r="L48" s="63"/>
    </row>
    <row r="49" spans="1:12" x14ac:dyDescent="0.25">
      <c r="A49" s="135"/>
      <c r="B49" s="62" t="s">
        <v>17</v>
      </c>
      <c r="C49" s="2" t="s">
        <v>16</v>
      </c>
      <c r="D49" s="2">
        <v>0.2</v>
      </c>
      <c r="E49" s="2">
        <f>E45*D49</f>
        <v>16.919999999999998</v>
      </c>
      <c r="F49" s="2"/>
      <c r="G49" s="63"/>
      <c r="H49" s="63"/>
      <c r="I49" s="63"/>
      <c r="J49" s="63"/>
      <c r="K49" s="63"/>
      <c r="L49" s="63"/>
    </row>
    <row r="50" spans="1:12" x14ac:dyDescent="0.25">
      <c r="A50" s="129">
        <v>2</v>
      </c>
      <c r="B50" s="59" t="s">
        <v>255</v>
      </c>
      <c r="C50" s="54" t="s">
        <v>14</v>
      </c>
      <c r="D50" s="54"/>
      <c r="E50" s="54">
        <v>1.65</v>
      </c>
      <c r="F50" s="61"/>
      <c r="G50" s="61"/>
      <c r="H50" s="61"/>
      <c r="I50" s="61"/>
      <c r="J50" s="61"/>
      <c r="K50" s="61"/>
      <c r="L50" s="61"/>
    </row>
    <row r="51" spans="1:12" x14ac:dyDescent="0.25">
      <c r="A51" s="127"/>
      <c r="B51" s="62" t="s">
        <v>15</v>
      </c>
      <c r="C51" s="2" t="s">
        <v>19</v>
      </c>
      <c r="D51" s="2"/>
      <c r="E51" s="2">
        <v>10.220000000000001</v>
      </c>
      <c r="F51" s="63"/>
      <c r="G51" s="63"/>
      <c r="H51" s="63"/>
      <c r="I51" s="63"/>
      <c r="J51" s="63"/>
      <c r="K51" s="63"/>
      <c r="L51" s="63"/>
    </row>
    <row r="52" spans="1:12" x14ac:dyDescent="0.25">
      <c r="A52" s="127"/>
      <c r="B52" s="62" t="s">
        <v>165</v>
      </c>
      <c r="C52" s="2" t="s">
        <v>14</v>
      </c>
      <c r="D52" s="2">
        <v>1.05</v>
      </c>
      <c r="E52" s="2">
        <f>E50*D52</f>
        <v>1.7324999999999999</v>
      </c>
      <c r="F52" s="63"/>
      <c r="G52" s="63"/>
      <c r="H52" s="63"/>
      <c r="I52" s="63"/>
      <c r="J52" s="63"/>
      <c r="K52" s="63"/>
      <c r="L52" s="63"/>
    </row>
    <row r="53" spans="1:12" x14ac:dyDescent="0.25">
      <c r="A53" s="127"/>
      <c r="B53" s="62" t="s">
        <v>208</v>
      </c>
      <c r="C53" s="2" t="s">
        <v>13</v>
      </c>
      <c r="D53" s="2">
        <v>2.56</v>
      </c>
      <c r="E53" s="2">
        <f>E50*D53</f>
        <v>4.2240000000000002</v>
      </c>
      <c r="F53" s="63"/>
      <c r="G53" s="63"/>
      <c r="H53" s="63"/>
      <c r="I53" s="63"/>
      <c r="J53" s="63"/>
      <c r="K53" s="63"/>
      <c r="L53" s="63"/>
    </row>
    <row r="54" spans="1:12" x14ac:dyDescent="0.25">
      <c r="A54" s="127"/>
      <c r="B54" s="62" t="s">
        <v>209</v>
      </c>
      <c r="C54" s="2" t="s">
        <v>14</v>
      </c>
      <c r="D54" s="2">
        <v>0.1</v>
      </c>
      <c r="E54" s="2">
        <f>E50*D54</f>
        <v>0.16500000000000001</v>
      </c>
      <c r="F54" s="63"/>
      <c r="G54" s="63"/>
      <c r="H54" s="63"/>
      <c r="I54" s="63"/>
      <c r="J54" s="63"/>
      <c r="K54" s="63"/>
      <c r="L54" s="63"/>
    </row>
    <row r="55" spans="1:12" x14ac:dyDescent="0.25">
      <c r="A55" s="127"/>
      <c r="B55" s="62" t="s">
        <v>256</v>
      </c>
      <c r="C55" s="2" t="s">
        <v>166</v>
      </c>
      <c r="D55" s="2"/>
      <c r="E55" s="2">
        <f>0.075*1.02</f>
        <v>7.6499999999999999E-2</v>
      </c>
      <c r="F55" s="63"/>
      <c r="G55" s="63"/>
      <c r="H55" s="63"/>
      <c r="I55" s="63"/>
      <c r="J55" s="63"/>
      <c r="K55" s="63"/>
      <c r="L55" s="63"/>
    </row>
    <row r="56" spans="1:12" x14ac:dyDescent="0.25">
      <c r="A56" s="127"/>
      <c r="B56" s="62" t="s">
        <v>215</v>
      </c>
      <c r="C56" s="2" t="s">
        <v>166</v>
      </c>
      <c r="D56" s="2"/>
      <c r="E56" s="2">
        <f>0.056*1.02</f>
        <v>5.7120000000000004E-2</v>
      </c>
      <c r="F56" s="63"/>
      <c r="G56" s="63"/>
      <c r="H56" s="63"/>
      <c r="I56" s="63"/>
      <c r="J56" s="63"/>
      <c r="K56" s="63"/>
      <c r="L56" s="63"/>
    </row>
    <row r="57" spans="1:12" x14ac:dyDescent="0.25">
      <c r="A57" s="128"/>
      <c r="B57" s="62" t="s">
        <v>17</v>
      </c>
      <c r="C57" s="2" t="s">
        <v>16</v>
      </c>
      <c r="D57" s="2">
        <v>25</v>
      </c>
      <c r="E57" s="2">
        <f>E50*D57</f>
        <v>41.25</v>
      </c>
      <c r="F57" s="63"/>
      <c r="G57" s="63"/>
      <c r="H57" s="63"/>
      <c r="I57" s="63"/>
      <c r="J57" s="63"/>
      <c r="K57" s="63"/>
      <c r="L57" s="63"/>
    </row>
    <row r="58" spans="1:12" x14ac:dyDescent="0.25">
      <c r="A58" s="129"/>
      <c r="B58" s="59" t="s">
        <v>268</v>
      </c>
      <c r="C58" s="54" t="s">
        <v>21</v>
      </c>
      <c r="D58" s="54"/>
      <c r="E58" s="61">
        <v>20</v>
      </c>
      <c r="F58" s="61"/>
      <c r="G58" s="61"/>
      <c r="H58" s="61"/>
      <c r="I58" s="61"/>
      <c r="J58" s="61"/>
      <c r="K58" s="61"/>
      <c r="L58" s="61"/>
    </row>
    <row r="59" spans="1:12" x14ac:dyDescent="0.25">
      <c r="A59" s="127"/>
      <c r="B59" s="62" t="s">
        <v>15</v>
      </c>
      <c r="C59" s="2" t="s">
        <v>265</v>
      </c>
      <c r="D59" s="2">
        <v>1</v>
      </c>
      <c r="E59" s="63">
        <f>E58*D59</f>
        <v>20</v>
      </c>
      <c r="F59" s="63"/>
      <c r="G59" s="63"/>
      <c r="H59" s="63"/>
      <c r="I59" s="63"/>
      <c r="J59" s="63"/>
      <c r="K59" s="63"/>
      <c r="L59" s="63"/>
    </row>
    <row r="60" spans="1:12" x14ac:dyDescent="0.25">
      <c r="A60" s="127"/>
      <c r="B60" s="62" t="s">
        <v>165</v>
      </c>
      <c r="C60" s="2" t="s">
        <v>14</v>
      </c>
      <c r="D60" s="2"/>
      <c r="E60" s="63">
        <f>8.2*1.05</f>
        <v>8.61</v>
      </c>
      <c r="F60" s="63"/>
      <c r="G60" s="63"/>
      <c r="H60" s="63"/>
      <c r="I60" s="63"/>
      <c r="J60" s="63"/>
      <c r="K60" s="63"/>
      <c r="L60" s="63"/>
    </row>
    <row r="61" spans="1:12" x14ac:dyDescent="0.25">
      <c r="A61" s="127"/>
      <c r="B61" s="62" t="s">
        <v>266</v>
      </c>
      <c r="C61" s="2" t="s">
        <v>166</v>
      </c>
      <c r="D61" s="2"/>
      <c r="E61" s="63">
        <f>0.02*1.02</f>
        <v>2.0400000000000001E-2</v>
      </c>
      <c r="F61" s="63"/>
      <c r="G61" s="63"/>
      <c r="H61" s="63"/>
      <c r="I61" s="63"/>
      <c r="J61" s="63"/>
      <c r="K61" s="63"/>
      <c r="L61" s="63"/>
    </row>
    <row r="62" spans="1:12" x14ac:dyDescent="0.25">
      <c r="A62" s="127"/>
      <c r="B62" s="62" t="s">
        <v>267</v>
      </c>
      <c r="C62" s="2" t="s">
        <v>166</v>
      </c>
      <c r="D62" s="2"/>
      <c r="E62" s="63">
        <f>0.249*1.05</f>
        <v>0.26145000000000002</v>
      </c>
      <c r="F62" s="63"/>
      <c r="G62" s="63"/>
      <c r="H62" s="63"/>
      <c r="I62" s="63"/>
      <c r="J62" s="63"/>
      <c r="K62" s="63"/>
      <c r="L62" s="63"/>
    </row>
    <row r="63" spans="1:12" x14ac:dyDescent="0.25">
      <c r="A63" s="127"/>
      <c r="B63" s="62" t="s">
        <v>293</v>
      </c>
      <c r="C63" s="2" t="s">
        <v>166</v>
      </c>
      <c r="D63" s="2"/>
      <c r="E63" s="63">
        <f>0.08*1.05</f>
        <v>8.4000000000000005E-2</v>
      </c>
      <c r="F63" s="63"/>
      <c r="G63" s="63"/>
      <c r="H63" s="63"/>
      <c r="I63" s="63"/>
      <c r="J63" s="63"/>
      <c r="K63" s="63"/>
      <c r="L63" s="63"/>
    </row>
    <row r="64" spans="1:12" x14ac:dyDescent="0.25">
      <c r="A64" s="127"/>
      <c r="B64" s="62" t="s">
        <v>210</v>
      </c>
      <c r="C64" s="2" t="s">
        <v>18</v>
      </c>
      <c r="D64" s="2">
        <v>0.61</v>
      </c>
      <c r="E64" s="63">
        <f>E60*D64</f>
        <v>5.2520999999999995</v>
      </c>
      <c r="F64" s="63"/>
      <c r="G64" s="63"/>
      <c r="H64" s="63"/>
      <c r="I64" s="63"/>
      <c r="J64" s="63"/>
      <c r="K64" s="63"/>
      <c r="L64" s="63"/>
    </row>
    <row r="65" spans="1:16" x14ac:dyDescent="0.25">
      <c r="A65" s="127"/>
      <c r="B65" s="62" t="s">
        <v>211</v>
      </c>
      <c r="C65" s="2" t="s">
        <v>18</v>
      </c>
      <c r="D65" s="2">
        <v>0.44</v>
      </c>
      <c r="E65" s="63">
        <f>E60*D65</f>
        <v>3.7883999999999998</v>
      </c>
      <c r="F65" s="63"/>
      <c r="G65" s="63"/>
      <c r="H65" s="63"/>
      <c r="I65" s="63"/>
      <c r="J65" s="63"/>
      <c r="K65" s="63"/>
      <c r="L65" s="63"/>
    </row>
    <row r="66" spans="1:16" x14ac:dyDescent="0.25">
      <c r="A66" s="128"/>
      <c r="B66" s="62" t="s">
        <v>17</v>
      </c>
      <c r="C66" s="2" t="s">
        <v>16</v>
      </c>
      <c r="D66" s="2">
        <v>1.51</v>
      </c>
      <c r="E66" s="63">
        <f>E58*D66</f>
        <v>30.2</v>
      </c>
      <c r="F66" s="7"/>
      <c r="G66" s="63"/>
      <c r="H66" s="63"/>
      <c r="I66" s="63"/>
      <c r="J66" s="63"/>
      <c r="K66" s="63"/>
      <c r="L66" s="63"/>
    </row>
    <row r="67" spans="1:16" ht="25.5" x14ac:dyDescent="0.25">
      <c r="A67" s="129"/>
      <c r="B67" s="59" t="s">
        <v>271</v>
      </c>
      <c r="C67" s="54" t="s">
        <v>19</v>
      </c>
      <c r="D67" s="54"/>
      <c r="E67" s="61">
        <v>18</v>
      </c>
      <c r="F67" s="79"/>
      <c r="G67" s="61"/>
      <c r="H67" s="61"/>
      <c r="I67" s="61"/>
      <c r="J67" s="61"/>
      <c r="K67" s="61"/>
      <c r="L67" s="61"/>
    </row>
    <row r="68" spans="1:16" x14ac:dyDescent="0.25">
      <c r="A68" s="127"/>
      <c r="B68" s="62" t="s">
        <v>15</v>
      </c>
      <c r="C68" s="2" t="s">
        <v>16</v>
      </c>
      <c r="D68" s="2">
        <v>1</v>
      </c>
      <c r="E68" s="2">
        <f>E67*D68</f>
        <v>18</v>
      </c>
      <c r="F68" s="63"/>
      <c r="G68" s="63"/>
      <c r="H68" s="63"/>
      <c r="I68" s="63"/>
      <c r="J68" s="63"/>
      <c r="K68" s="63"/>
      <c r="L68" s="63"/>
    </row>
    <row r="69" spans="1:16" x14ac:dyDescent="0.25">
      <c r="A69" s="127"/>
      <c r="B69" s="62" t="s">
        <v>213</v>
      </c>
      <c r="C69" s="2" t="s">
        <v>19</v>
      </c>
      <c r="D69" s="2"/>
      <c r="E69" s="2">
        <v>54.58</v>
      </c>
      <c r="F69" s="63"/>
      <c r="G69" s="63"/>
      <c r="H69" s="63"/>
      <c r="I69" s="63"/>
      <c r="J69" s="63"/>
      <c r="K69" s="63"/>
      <c r="L69" s="63"/>
    </row>
    <row r="70" spans="1:16" x14ac:dyDescent="0.25">
      <c r="A70" s="127"/>
      <c r="B70" s="62" t="s">
        <v>214</v>
      </c>
      <c r="C70" s="2" t="s">
        <v>20</v>
      </c>
      <c r="D70" s="2"/>
      <c r="E70" s="2">
        <v>1</v>
      </c>
      <c r="F70" s="2"/>
      <c r="G70" s="63"/>
      <c r="H70" s="63"/>
      <c r="I70" s="63"/>
      <c r="J70" s="63"/>
      <c r="K70" s="63"/>
      <c r="L70" s="63"/>
    </row>
    <row r="71" spans="1:16" x14ac:dyDescent="0.25">
      <c r="A71" s="127"/>
      <c r="B71" s="62" t="s">
        <v>105</v>
      </c>
      <c r="C71" s="2" t="s">
        <v>23</v>
      </c>
      <c r="D71" s="2">
        <v>0.15</v>
      </c>
      <c r="E71" s="2">
        <f>E68*D71</f>
        <v>2.6999999999999997</v>
      </c>
      <c r="F71" s="2"/>
      <c r="G71" s="63"/>
      <c r="H71" s="63"/>
      <c r="I71" s="63"/>
      <c r="J71" s="63"/>
      <c r="K71" s="63"/>
      <c r="L71" s="63"/>
    </row>
    <row r="72" spans="1:16" x14ac:dyDescent="0.25">
      <c r="A72" s="128"/>
      <c r="B72" s="62" t="s">
        <v>17</v>
      </c>
      <c r="C72" s="2" t="s">
        <v>16</v>
      </c>
      <c r="D72" s="2">
        <v>2.5</v>
      </c>
      <c r="E72" s="2">
        <f>E67*D72</f>
        <v>45</v>
      </c>
      <c r="F72" s="2"/>
      <c r="G72" s="63"/>
      <c r="H72" s="63"/>
      <c r="I72" s="63"/>
      <c r="J72" s="63"/>
      <c r="K72" s="63"/>
      <c r="L72" s="63"/>
    </row>
    <row r="73" spans="1:16" ht="25.5" x14ac:dyDescent="0.25">
      <c r="A73" s="129"/>
      <c r="B73" s="59" t="s">
        <v>269</v>
      </c>
      <c r="C73" s="54" t="s">
        <v>21</v>
      </c>
      <c r="D73" s="54"/>
      <c r="E73" s="61">
        <v>20</v>
      </c>
      <c r="F73" s="79"/>
      <c r="G73" s="61"/>
      <c r="H73" s="61"/>
      <c r="I73" s="61"/>
      <c r="J73" s="61"/>
      <c r="K73" s="61"/>
      <c r="L73" s="61"/>
    </row>
    <row r="74" spans="1:16" x14ac:dyDescent="0.25">
      <c r="A74" s="127"/>
      <c r="B74" s="62" t="s">
        <v>15</v>
      </c>
      <c r="C74" s="2" t="s">
        <v>265</v>
      </c>
      <c r="D74" s="2">
        <v>1</v>
      </c>
      <c r="E74" s="63">
        <f>E73*D74</f>
        <v>20</v>
      </c>
      <c r="F74" s="63"/>
      <c r="G74" s="63"/>
      <c r="H74" s="63"/>
      <c r="I74" s="63"/>
      <c r="J74" s="63"/>
      <c r="K74" s="63"/>
      <c r="L74" s="63"/>
    </row>
    <row r="75" spans="1:16" ht="25.5" x14ac:dyDescent="0.25">
      <c r="A75" s="127"/>
      <c r="B75" s="80" t="s">
        <v>270</v>
      </c>
      <c r="C75" s="2" t="s">
        <v>19</v>
      </c>
      <c r="D75" s="2"/>
      <c r="E75" s="63">
        <v>46</v>
      </c>
      <c r="F75" s="7"/>
      <c r="G75" s="63"/>
      <c r="H75" s="63"/>
      <c r="I75" s="63"/>
      <c r="J75" s="63"/>
      <c r="K75" s="63"/>
      <c r="L75" s="63"/>
    </row>
    <row r="76" spans="1:16" x14ac:dyDescent="0.25">
      <c r="A76" s="127"/>
      <c r="B76" s="62" t="s">
        <v>29</v>
      </c>
      <c r="C76" s="2" t="s">
        <v>18</v>
      </c>
      <c r="D76" s="2">
        <v>6</v>
      </c>
      <c r="E76" s="2">
        <f>E73*D76</f>
        <v>120</v>
      </c>
      <c r="F76" s="63"/>
      <c r="G76" s="63"/>
      <c r="H76" s="63"/>
      <c r="I76" s="63"/>
      <c r="J76" s="63"/>
      <c r="K76" s="63"/>
      <c r="L76" s="63"/>
    </row>
    <row r="77" spans="1:16" x14ac:dyDescent="0.25">
      <c r="A77" s="127"/>
      <c r="B77" s="62" t="s">
        <v>17</v>
      </c>
      <c r="C77" s="2" t="s">
        <v>16</v>
      </c>
      <c r="D77" s="2">
        <v>2</v>
      </c>
      <c r="E77" s="63">
        <f>E73*D77</f>
        <v>40</v>
      </c>
      <c r="F77" s="7"/>
      <c r="G77" s="63"/>
      <c r="H77" s="63"/>
      <c r="I77" s="63"/>
      <c r="J77" s="63"/>
      <c r="K77" s="63"/>
      <c r="L77" s="63"/>
    </row>
    <row r="78" spans="1:16" x14ac:dyDescent="0.25">
      <c r="A78" s="138">
        <v>2</v>
      </c>
      <c r="B78" s="59" t="s">
        <v>257</v>
      </c>
      <c r="C78" s="54" t="s">
        <v>20</v>
      </c>
      <c r="D78" s="54"/>
      <c r="E78" s="54">
        <v>14.6</v>
      </c>
      <c r="F78" s="61"/>
      <c r="G78" s="61"/>
      <c r="H78" s="61"/>
      <c r="I78" s="61"/>
      <c r="J78" s="61"/>
      <c r="K78" s="61"/>
      <c r="L78" s="61"/>
    </row>
    <row r="79" spans="1:16" x14ac:dyDescent="0.25">
      <c r="A79" s="138"/>
      <c r="B79" s="62" t="s">
        <v>15</v>
      </c>
      <c r="C79" s="2" t="s">
        <v>16</v>
      </c>
      <c r="D79" s="2">
        <v>1</v>
      </c>
      <c r="E79" s="2">
        <f>E78*D79</f>
        <v>14.6</v>
      </c>
      <c r="F79" s="63"/>
      <c r="G79" s="63"/>
      <c r="H79" s="63"/>
      <c r="I79" s="63"/>
      <c r="J79" s="63"/>
      <c r="K79" s="63"/>
      <c r="L79" s="63"/>
    </row>
    <row r="80" spans="1:16" x14ac:dyDescent="0.25">
      <c r="A80" s="138"/>
      <c r="B80" s="62" t="s">
        <v>25</v>
      </c>
      <c r="C80" s="2" t="s">
        <v>13</v>
      </c>
      <c r="D80" s="2">
        <v>1.05</v>
      </c>
      <c r="E80" s="2">
        <f>E78*D80</f>
        <v>15.33</v>
      </c>
      <c r="F80" s="63"/>
      <c r="G80" s="63"/>
      <c r="H80" s="63"/>
      <c r="I80" s="63"/>
      <c r="J80" s="63"/>
      <c r="K80" s="63"/>
      <c r="L80" s="63"/>
      <c r="P80" s="52"/>
    </row>
    <row r="81" spans="1:12" x14ac:dyDescent="0.25">
      <c r="A81" s="138"/>
      <c r="B81" s="62" t="s">
        <v>122</v>
      </c>
      <c r="C81" s="2" t="s">
        <v>13</v>
      </c>
      <c r="D81" s="2">
        <v>1.05</v>
      </c>
      <c r="E81" s="2">
        <f>E78*D81</f>
        <v>15.33</v>
      </c>
      <c r="F81" s="63"/>
      <c r="G81" s="63"/>
      <c r="H81" s="63"/>
      <c r="I81" s="63"/>
      <c r="J81" s="63"/>
      <c r="K81" s="63"/>
      <c r="L81" s="63"/>
    </row>
    <row r="82" spans="1:12" x14ac:dyDescent="0.25">
      <c r="A82" s="129">
        <v>3</v>
      </c>
      <c r="B82" s="59" t="s">
        <v>259</v>
      </c>
      <c r="C82" s="54" t="s">
        <v>20</v>
      </c>
      <c r="D82" s="54"/>
      <c r="E82" s="54">
        <v>22</v>
      </c>
      <c r="F82" s="61"/>
      <c r="G82" s="61"/>
      <c r="H82" s="61"/>
      <c r="I82" s="61"/>
      <c r="J82" s="61"/>
      <c r="K82" s="61"/>
      <c r="L82" s="61"/>
    </row>
    <row r="83" spans="1:12" x14ac:dyDescent="0.25">
      <c r="A83" s="127"/>
      <c r="B83" s="62" t="s">
        <v>15</v>
      </c>
      <c r="C83" s="2" t="s">
        <v>16</v>
      </c>
      <c r="D83" s="2">
        <v>1</v>
      </c>
      <c r="E83" s="2">
        <f>E82*D83</f>
        <v>22</v>
      </c>
      <c r="F83" s="63"/>
      <c r="G83" s="63"/>
      <c r="H83" s="63"/>
      <c r="I83" s="63"/>
      <c r="J83" s="63"/>
      <c r="K83" s="63"/>
      <c r="L83" s="63"/>
    </row>
    <row r="84" spans="1:12" x14ac:dyDescent="0.25">
      <c r="A84" s="127"/>
      <c r="B84" s="62" t="s">
        <v>25</v>
      </c>
      <c r="C84" s="2" t="s">
        <v>13</v>
      </c>
      <c r="D84" s="2">
        <v>2.0499999999999998</v>
      </c>
      <c r="E84" s="2">
        <f>E82*D84</f>
        <v>45.099999999999994</v>
      </c>
      <c r="F84" s="63"/>
      <c r="G84" s="63"/>
      <c r="H84" s="63"/>
      <c r="I84" s="63"/>
      <c r="J84" s="63"/>
      <c r="K84" s="63"/>
      <c r="L84" s="63"/>
    </row>
    <row r="85" spans="1:12" x14ac:dyDescent="0.25">
      <c r="A85" s="127"/>
      <c r="B85" s="62" t="s">
        <v>258</v>
      </c>
      <c r="C85" s="2" t="s">
        <v>13</v>
      </c>
      <c r="D85" s="2">
        <v>1.05</v>
      </c>
      <c r="E85" s="2">
        <f>E83*D85</f>
        <v>23.1</v>
      </c>
      <c r="F85" s="63"/>
      <c r="G85" s="63"/>
      <c r="H85" s="63"/>
      <c r="I85" s="63"/>
      <c r="J85" s="63"/>
      <c r="K85" s="63"/>
      <c r="L85" s="63"/>
    </row>
    <row r="86" spans="1:12" x14ac:dyDescent="0.25">
      <c r="A86" s="128"/>
      <c r="B86" s="62" t="s">
        <v>122</v>
      </c>
      <c r="C86" s="2" t="s">
        <v>13</v>
      </c>
      <c r="D86" s="2">
        <v>1.05</v>
      </c>
      <c r="E86" s="2">
        <f>E82*D86</f>
        <v>23.1</v>
      </c>
      <c r="F86" s="63"/>
      <c r="G86" s="63"/>
      <c r="H86" s="63"/>
      <c r="I86" s="63"/>
      <c r="J86" s="63"/>
      <c r="K86" s="63"/>
      <c r="L86" s="63"/>
    </row>
    <row r="87" spans="1:12" ht="25.5" x14ac:dyDescent="0.25">
      <c r="A87" s="129"/>
      <c r="B87" s="59" t="s">
        <v>294</v>
      </c>
      <c r="C87" s="54" t="s">
        <v>19</v>
      </c>
      <c r="D87" s="54"/>
      <c r="E87" s="54">
        <v>24</v>
      </c>
      <c r="F87" s="61"/>
      <c r="G87" s="61"/>
      <c r="H87" s="61"/>
      <c r="I87" s="61"/>
      <c r="J87" s="61"/>
      <c r="K87" s="61"/>
      <c r="L87" s="61"/>
    </row>
    <row r="88" spans="1:12" x14ac:dyDescent="0.25">
      <c r="A88" s="127"/>
      <c r="B88" s="62" t="s">
        <v>15</v>
      </c>
      <c r="C88" s="2" t="s">
        <v>16</v>
      </c>
      <c r="D88" s="2">
        <v>1</v>
      </c>
      <c r="E88" s="2">
        <f>E87*D88</f>
        <v>24</v>
      </c>
      <c r="F88" s="63"/>
      <c r="G88" s="63"/>
      <c r="H88" s="63"/>
      <c r="I88" s="63"/>
      <c r="J88" s="63"/>
      <c r="K88" s="63"/>
      <c r="L88" s="63"/>
    </row>
    <row r="89" spans="1:12" x14ac:dyDescent="0.25">
      <c r="A89" s="127"/>
      <c r="B89" s="62" t="s">
        <v>25</v>
      </c>
      <c r="C89" s="2" t="s">
        <v>13</v>
      </c>
      <c r="D89" s="2"/>
      <c r="E89" s="2">
        <v>10.56</v>
      </c>
      <c r="F89" s="63"/>
      <c r="G89" s="63"/>
      <c r="H89" s="63"/>
      <c r="I89" s="63"/>
      <c r="J89" s="63"/>
      <c r="K89" s="63"/>
      <c r="L89" s="63"/>
    </row>
    <row r="90" spans="1:12" x14ac:dyDescent="0.25">
      <c r="A90" s="127"/>
      <c r="B90" s="62" t="s">
        <v>274</v>
      </c>
      <c r="C90" s="2" t="s">
        <v>13</v>
      </c>
      <c r="D90" s="2">
        <v>1.05</v>
      </c>
      <c r="E90" s="2">
        <f>E89*D90</f>
        <v>11.088000000000001</v>
      </c>
      <c r="F90" s="63"/>
      <c r="G90" s="63"/>
      <c r="H90" s="63"/>
      <c r="I90" s="63"/>
      <c r="J90" s="63"/>
      <c r="K90" s="63"/>
      <c r="L90" s="63"/>
    </row>
    <row r="91" spans="1:12" x14ac:dyDescent="0.25">
      <c r="A91" s="128"/>
      <c r="B91" s="62" t="s">
        <v>17</v>
      </c>
      <c r="C91" s="2" t="s">
        <v>16</v>
      </c>
      <c r="D91" s="2">
        <v>0.5</v>
      </c>
      <c r="E91" s="63">
        <f>E87*D91</f>
        <v>12</v>
      </c>
      <c r="F91" s="7"/>
      <c r="G91" s="63"/>
      <c r="H91" s="63"/>
      <c r="I91" s="63"/>
      <c r="J91" s="63"/>
      <c r="K91" s="63"/>
      <c r="L91" s="63"/>
    </row>
    <row r="92" spans="1:12" ht="15.75" customHeight="1" x14ac:dyDescent="0.25">
      <c r="A92" s="129"/>
      <c r="B92" s="59" t="s">
        <v>261</v>
      </c>
      <c r="C92" s="54" t="s">
        <v>20</v>
      </c>
      <c r="D92" s="54"/>
      <c r="E92" s="54">
        <v>42.25</v>
      </c>
      <c r="F92" s="61"/>
      <c r="G92" s="61"/>
      <c r="H92" s="61"/>
      <c r="I92" s="61"/>
      <c r="J92" s="61"/>
      <c r="K92" s="61"/>
      <c r="L92" s="61"/>
    </row>
    <row r="93" spans="1:12" x14ac:dyDescent="0.25">
      <c r="A93" s="127"/>
      <c r="B93" s="62" t="s">
        <v>15</v>
      </c>
      <c r="C93" s="2" t="s">
        <v>16</v>
      </c>
      <c r="D93" s="2">
        <v>1</v>
      </c>
      <c r="E93" s="2">
        <f>E92*D93</f>
        <v>42.25</v>
      </c>
      <c r="F93" s="63"/>
      <c r="G93" s="63"/>
      <c r="H93" s="63"/>
      <c r="I93" s="63"/>
      <c r="J93" s="63"/>
      <c r="K93" s="63"/>
      <c r="L93" s="63"/>
    </row>
    <row r="94" spans="1:12" x14ac:dyDescent="0.25">
      <c r="A94" s="127"/>
      <c r="B94" s="62" t="s">
        <v>262</v>
      </c>
      <c r="C94" s="2" t="s">
        <v>13</v>
      </c>
      <c r="D94" s="2">
        <v>1.05</v>
      </c>
      <c r="E94" s="2">
        <f>E92*D94</f>
        <v>44.362500000000004</v>
      </c>
      <c r="F94" s="63"/>
      <c r="G94" s="63"/>
      <c r="H94" s="63"/>
      <c r="I94" s="63"/>
      <c r="J94" s="63"/>
      <c r="K94" s="63"/>
      <c r="L94" s="63"/>
    </row>
    <row r="95" spans="1:12" x14ac:dyDescent="0.25">
      <c r="A95" s="127"/>
      <c r="B95" s="62" t="s">
        <v>263</v>
      </c>
      <c r="C95" s="2" t="s">
        <v>18</v>
      </c>
      <c r="D95" s="2">
        <v>8</v>
      </c>
      <c r="E95" s="2">
        <f>E92*D95</f>
        <v>338</v>
      </c>
      <c r="F95" s="63"/>
      <c r="G95" s="63"/>
      <c r="H95" s="63"/>
      <c r="I95" s="63"/>
      <c r="J95" s="63"/>
      <c r="K95" s="63"/>
      <c r="L95" s="63"/>
    </row>
    <row r="96" spans="1:12" x14ac:dyDescent="0.25">
      <c r="A96" s="128"/>
      <c r="B96" s="62" t="s">
        <v>17</v>
      </c>
      <c r="C96" s="2" t="s">
        <v>16</v>
      </c>
      <c r="D96" s="2">
        <v>0.5</v>
      </c>
      <c r="E96" s="2">
        <f>E92*D96</f>
        <v>21.125</v>
      </c>
      <c r="F96" s="2"/>
      <c r="G96" s="63"/>
      <c r="H96" s="63"/>
      <c r="I96" s="63"/>
      <c r="J96" s="63"/>
      <c r="K96" s="63"/>
      <c r="L96" s="63"/>
    </row>
    <row r="97" spans="1:12" x14ac:dyDescent="0.25">
      <c r="A97" s="129"/>
      <c r="B97" s="59" t="s">
        <v>275</v>
      </c>
      <c r="C97" s="54" t="s">
        <v>20</v>
      </c>
      <c r="D97" s="54"/>
      <c r="E97" s="54">
        <v>27</v>
      </c>
      <c r="F97" s="61"/>
      <c r="G97" s="61"/>
      <c r="H97" s="61"/>
      <c r="I97" s="61"/>
      <c r="J97" s="61"/>
      <c r="K97" s="61"/>
      <c r="L97" s="61"/>
    </row>
    <row r="98" spans="1:12" x14ac:dyDescent="0.25">
      <c r="A98" s="127"/>
      <c r="B98" s="62" t="s">
        <v>15</v>
      </c>
      <c r="C98" s="2" t="s">
        <v>16</v>
      </c>
      <c r="D98" s="2">
        <v>1</v>
      </c>
      <c r="E98" s="2">
        <f>E97*D98</f>
        <v>27</v>
      </c>
      <c r="F98" s="63"/>
      <c r="G98" s="63"/>
      <c r="H98" s="63"/>
      <c r="I98" s="63"/>
      <c r="J98" s="63"/>
      <c r="K98" s="63"/>
      <c r="L98" s="63"/>
    </row>
    <row r="99" spans="1:12" x14ac:dyDescent="0.25">
      <c r="A99" s="127"/>
      <c r="B99" s="62" t="s">
        <v>264</v>
      </c>
      <c r="C99" s="2" t="s">
        <v>13</v>
      </c>
      <c r="D99" s="2">
        <v>1.05</v>
      </c>
      <c r="E99" s="2">
        <f>E97*D99</f>
        <v>28.35</v>
      </c>
      <c r="F99" s="63"/>
      <c r="G99" s="63"/>
      <c r="H99" s="63"/>
      <c r="I99" s="63"/>
      <c r="J99" s="63"/>
      <c r="K99" s="63"/>
      <c r="L99" s="63"/>
    </row>
    <row r="100" spans="1:12" x14ac:dyDescent="0.25">
      <c r="A100" s="127"/>
      <c r="B100" s="62" t="s">
        <v>263</v>
      </c>
      <c r="C100" s="2" t="s">
        <v>18</v>
      </c>
      <c r="D100" s="2">
        <v>8</v>
      </c>
      <c r="E100" s="2">
        <f>E97*D100</f>
        <v>216</v>
      </c>
      <c r="F100" s="63"/>
      <c r="G100" s="63"/>
      <c r="H100" s="63"/>
      <c r="I100" s="63"/>
      <c r="J100" s="63"/>
      <c r="K100" s="63"/>
      <c r="L100" s="63"/>
    </row>
    <row r="101" spans="1:12" x14ac:dyDescent="0.25">
      <c r="A101" s="128"/>
      <c r="B101" s="62" t="s">
        <v>17</v>
      </c>
      <c r="C101" s="2" t="s">
        <v>16</v>
      </c>
      <c r="D101" s="2">
        <v>0.5</v>
      </c>
      <c r="E101" s="2">
        <f>E97*D101</f>
        <v>13.5</v>
      </c>
      <c r="F101" s="2"/>
      <c r="G101" s="63"/>
      <c r="H101" s="63"/>
      <c r="I101" s="63"/>
      <c r="J101" s="63"/>
      <c r="K101" s="63"/>
      <c r="L101" s="63"/>
    </row>
    <row r="102" spans="1:12" ht="25.5" x14ac:dyDescent="0.25">
      <c r="A102" s="129">
        <v>3</v>
      </c>
      <c r="B102" s="59" t="s">
        <v>195</v>
      </c>
      <c r="C102" s="54" t="s">
        <v>13</v>
      </c>
      <c r="D102" s="54"/>
      <c r="E102" s="54">
        <v>2.4</v>
      </c>
      <c r="F102" s="61"/>
      <c r="G102" s="61"/>
      <c r="H102" s="61"/>
      <c r="I102" s="61"/>
      <c r="J102" s="61"/>
      <c r="K102" s="61"/>
      <c r="L102" s="61"/>
    </row>
    <row r="103" spans="1:12" x14ac:dyDescent="0.25">
      <c r="A103" s="127"/>
      <c r="B103" s="62" t="s">
        <v>15</v>
      </c>
      <c r="C103" s="2" t="s">
        <v>16</v>
      </c>
      <c r="D103" s="2">
        <v>1</v>
      </c>
      <c r="E103" s="2">
        <f>E102*D103</f>
        <v>2.4</v>
      </c>
      <c r="F103" s="63"/>
      <c r="G103" s="63"/>
      <c r="H103" s="63"/>
      <c r="I103" s="63"/>
      <c r="J103" s="63"/>
      <c r="K103" s="63"/>
      <c r="L103" s="63"/>
    </row>
    <row r="104" spans="1:12" x14ac:dyDescent="0.25">
      <c r="A104" s="127"/>
      <c r="B104" s="62" t="s">
        <v>25</v>
      </c>
      <c r="C104" s="2" t="s">
        <v>13</v>
      </c>
      <c r="D104" s="2">
        <v>1.05</v>
      </c>
      <c r="E104" s="2">
        <f>E102*D104</f>
        <v>2.52</v>
      </c>
      <c r="F104" s="63"/>
      <c r="G104" s="63"/>
      <c r="H104" s="63"/>
      <c r="I104" s="63"/>
      <c r="J104" s="63"/>
      <c r="K104" s="63"/>
      <c r="L104" s="63"/>
    </row>
    <row r="105" spans="1:12" x14ac:dyDescent="0.25">
      <c r="A105" s="133">
        <v>4</v>
      </c>
      <c r="B105" s="59" t="s">
        <v>146</v>
      </c>
      <c r="C105" s="54" t="s">
        <v>13</v>
      </c>
      <c r="D105" s="54"/>
      <c r="E105" s="54">
        <v>113.5</v>
      </c>
      <c r="F105" s="61"/>
      <c r="G105" s="61"/>
      <c r="H105" s="61"/>
      <c r="I105" s="61"/>
      <c r="J105" s="61"/>
      <c r="K105" s="61"/>
      <c r="L105" s="61"/>
    </row>
    <row r="106" spans="1:12" x14ac:dyDescent="0.25">
      <c r="A106" s="134"/>
      <c r="B106" s="62" t="s">
        <v>15</v>
      </c>
      <c r="C106" s="2" t="s">
        <v>16</v>
      </c>
      <c r="D106" s="2">
        <v>1</v>
      </c>
      <c r="E106" s="2">
        <f>E105*D106</f>
        <v>113.5</v>
      </c>
      <c r="F106" s="63"/>
      <c r="G106" s="63"/>
      <c r="H106" s="63"/>
      <c r="I106" s="63"/>
      <c r="J106" s="63"/>
      <c r="K106" s="63"/>
      <c r="L106" s="63"/>
    </row>
    <row r="107" spans="1:12" x14ac:dyDescent="0.25">
      <c r="A107" s="134"/>
      <c r="B107" s="62" t="s">
        <v>129</v>
      </c>
      <c r="C107" s="2" t="s">
        <v>13</v>
      </c>
      <c r="D107" s="2">
        <v>1.05</v>
      </c>
      <c r="E107" s="2">
        <f>E105*D107</f>
        <v>119.17500000000001</v>
      </c>
      <c r="F107" s="63"/>
      <c r="G107" s="63"/>
      <c r="H107" s="63"/>
      <c r="I107" s="63"/>
      <c r="J107" s="63"/>
      <c r="K107" s="63"/>
      <c r="L107" s="63"/>
    </row>
    <row r="108" spans="1:12" x14ac:dyDescent="0.25">
      <c r="A108" s="135"/>
      <c r="B108" s="81" t="s">
        <v>17</v>
      </c>
      <c r="C108" s="55" t="s">
        <v>16</v>
      </c>
      <c r="D108" s="55">
        <v>0.2</v>
      </c>
      <c r="E108" s="55">
        <f>E105*D108</f>
        <v>22.700000000000003</v>
      </c>
      <c r="F108" s="2"/>
      <c r="G108" s="82"/>
      <c r="H108" s="82"/>
      <c r="I108" s="82"/>
      <c r="J108" s="82"/>
      <c r="K108" s="82"/>
      <c r="L108" s="82"/>
    </row>
    <row r="109" spans="1:12" ht="25.5" x14ac:dyDescent="0.25">
      <c r="A109" s="133">
        <v>5</v>
      </c>
      <c r="B109" s="59" t="s">
        <v>147</v>
      </c>
      <c r="C109" s="54" t="s">
        <v>13</v>
      </c>
      <c r="D109" s="2"/>
      <c r="E109" s="54">
        <v>157.75</v>
      </c>
      <c r="F109" s="63"/>
      <c r="G109" s="63"/>
      <c r="H109" s="63"/>
      <c r="I109" s="63"/>
      <c r="J109" s="63"/>
      <c r="K109" s="63"/>
      <c r="L109" s="63"/>
    </row>
    <row r="110" spans="1:12" x14ac:dyDescent="0.25">
      <c r="A110" s="134"/>
      <c r="B110" s="62" t="s">
        <v>15</v>
      </c>
      <c r="C110" s="2" t="s">
        <v>16</v>
      </c>
      <c r="D110" s="2">
        <v>1</v>
      </c>
      <c r="E110" s="2">
        <f>E109*D110</f>
        <v>157.75</v>
      </c>
      <c r="F110" s="63"/>
      <c r="G110" s="63"/>
      <c r="H110" s="63"/>
      <c r="I110" s="63"/>
      <c r="J110" s="63"/>
      <c r="K110" s="63"/>
      <c r="L110" s="63"/>
    </row>
    <row r="111" spans="1:12" x14ac:dyDescent="0.25">
      <c r="A111" s="134"/>
      <c r="B111" s="62" t="s">
        <v>24</v>
      </c>
      <c r="C111" s="2" t="s">
        <v>14</v>
      </c>
      <c r="D111" s="2">
        <v>3.2000000000000001E-2</v>
      </c>
      <c r="E111" s="2">
        <f>D111*E109</f>
        <v>5.048</v>
      </c>
      <c r="F111" s="63"/>
      <c r="G111" s="63"/>
      <c r="H111" s="63"/>
      <c r="I111" s="63"/>
      <c r="J111" s="63"/>
      <c r="K111" s="63"/>
      <c r="L111" s="63"/>
    </row>
    <row r="112" spans="1:12" x14ac:dyDescent="0.25">
      <c r="A112" s="135"/>
      <c r="B112" s="62" t="s">
        <v>17</v>
      </c>
      <c r="C112" s="2" t="s">
        <v>16</v>
      </c>
      <c r="D112" s="2">
        <v>0.2</v>
      </c>
      <c r="E112" s="2">
        <f>E109*D112</f>
        <v>31.55</v>
      </c>
      <c r="F112" s="2"/>
      <c r="G112" s="63"/>
      <c r="H112" s="63"/>
      <c r="I112" s="63"/>
      <c r="J112" s="63"/>
      <c r="K112" s="63"/>
      <c r="L112" s="63"/>
    </row>
    <row r="113" spans="1:12" ht="25.5" x14ac:dyDescent="0.25">
      <c r="A113" s="133">
        <v>6</v>
      </c>
      <c r="B113" s="59" t="s">
        <v>150</v>
      </c>
      <c r="C113" s="54" t="s">
        <v>19</v>
      </c>
      <c r="D113" s="54"/>
      <c r="E113" s="54">
        <v>42.6</v>
      </c>
      <c r="F113" s="61"/>
      <c r="G113" s="61"/>
      <c r="H113" s="61"/>
      <c r="I113" s="61"/>
      <c r="J113" s="61"/>
      <c r="K113" s="61"/>
      <c r="L113" s="61"/>
    </row>
    <row r="114" spans="1:12" x14ac:dyDescent="0.25">
      <c r="A114" s="134"/>
      <c r="B114" s="62" t="s">
        <v>15</v>
      </c>
      <c r="C114" s="2" t="s">
        <v>16</v>
      </c>
      <c r="D114" s="2">
        <v>1</v>
      </c>
      <c r="E114" s="2">
        <f>E113*D114</f>
        <v>42.6</v>
      </c>
      <c r="F114" s="63"/>
      <c r="G114" s="63"/>
      <c r="H114" s="63"/>
      <c r="I114" s="63"/>
      <c r="J114" s="63"/>
      <c r="K114" s="63"/>
      <c r="L114" s="63"/>
    </row>
    <row r="115" spans="1:12" x14ac:dyDescent="0.25">
      <c r="A115" s="134"/>
      <c r="B115" s="62" t="s">
        <v>24</v>
      </c>
      <c r="C115" s="2" t="s">
        <v>14</v>
      </c>
      <c r="D115" s="2">
        <v>1.2E-2</v>
      </c>
      <c r="E115" s="2">
        <f>D115*E113</f>
        <v>0.51119999999999999</v>
      </c>
      <c r="F115" s="63"/>
      <c r="G115" s="63"/>
      <c r="H115" s="63"/>
      <c r="I115" s="63"/>
      <c r="J115" s="63"/>
      <c r="K115" s="63"/>
      <c r="L115" s="63"/>
    </row>
    <row r="116" spans="1:12" x14ac:dyDescent="0.25">
      <c r="A116" s="135"/>
      <c r="B116" s="62" t="s">
        <v>17</v>
      </c>
      <c r="C116" s="2" t="s">
        <v>16</v>
      </c>
      <c r="D116" s="2">
        <v>0.1</v>
      </c>
      <c r="E116" s="2">
        <f>E113*D116</f>
        <v>4.2600000000000007</v>
      </c>
      <c r="F116" s="2"/>
      <c r="G116" s="63"/>
      <c r="H116" s="63"/>
      <c r="I116" s="63"/>
      <c r="J116" s="63"/>
      <c r="K116" s="63"/>
      <c r="L116" s="63"/>
    </row>
    <row r="117" spans="1:12" ht="25.5" x14ac:dyDescent="0.25">
      <c r="A117" s="133">
        <v>7</v>
      </c>
      <c r="B117" s="59" t="s">
        <v>148</v>
      </c>
      <c r="C117" s="83" t="s">
        <v>13</v>
      </c>
      <c r="D117" s="83"/>
      <c r="E117" s="54">
        <f>E102</f>
        <v>2.4</v>
      </c>
      <c r="F117" s="84"/>
      <c r="G117" s="84"/>
      <c r="H117" s="84"/>
      <c r="I117" s="84"/>
      <c r="J117" s="84"/>
      <c r="K117" s="84"/>
      <c r="L117" s="84"/>
    </row>
    <row r="118" spans="1:12" x14ac:dyDescent="0.25">
      <c r="A118" s="134"/>
      <c r="B118" s="62" t="s">
        <v>15</v>
      </c>
      <c r="C118" s="2" t="s">
        <v>16</v>
      </c>
      <c r="D118" s="2">
        <v>1</v>
      </c>
      <c r="E118" s="2">
        <f>E117*D118</f>
        <v>2.4</v>
      </c>
      <c r="F118" s="63"/>
      <c r="G118" s="63"/>
      <c r="H118" s="63"/>
      <c r="I118" s="63"/>
      <c r="J118" s="63"/>
      <c r="K118" s="63"/>
      <c r="L118" s="63"/>
    </row>
    <row r="119" spans="1:12" x14ac:dyDescent="0.25">
      <c r="A119" s="134"/>
      <c r="B119" s="62" t="s">
        <v>26</v>
      </c>
      <c r="C119" s="2" t="s">
        <v>23</v>
      </c>
      <c r="D119" s="2">
        <v>0.15</v>
      </c>
      <c r="E119" s="2">
        <f>E117*D119</f>
        <v>0.36</v>
      </c>
      <c r="F119" s="63"/>
      <c r="G119" s="63"/>
      <c r="H119" s="63"/>
      <c r="I119" s="63"/>
      <c r="J119" s="63"/>
      <c r="K119" s="63"/>
      <c r="L119" s="63"/>
    </row>
    <row r="120" spans="1:12" x14ac:dyDescent="0.25">
      <c r="A120" s="134"/>
      <c r="B120" s="62" t="s">
        <v>27</v>
      </c>
      <c r="C120" s="2" t="s">
        <v>18</v>
      </c>
      <c r="D120" s="2">
        <v>1.2</v>
      </c>
      <c r="E120" s="2">
        <f>E117*D120</f>
        <v>2.88</v>
      </c>
      <c r="F120" s="63"/>
      <c r="G120" s="63"/>
      <c r="H120" s="63"/>
      <c r="I120" s="63"/>
      <c r="J120" s="63"/>
      <c r="K120" s="63"/>
      <c r="L120" s="63"/>
    </row>
    <row r="121" spans="1:12" x14ac:dyDescent="0.25">
      <c r="A121" s="134"/>
      <c r="B121" s="62" t="s">
        <v>28</v>
      </c>
      <c r="C121" s="2" t="s">
        <v>23</v>
      </c>
      <c r="D121" s="2">
        <v>0.4</v>
      </c>
      <c r="E121" s="2">
        <f>E117*D121</f>
        <v>0.96</v>
      </c>
      <c r="F121" s="63"/>
      <c r="G121" s="63"/>
      <c r="H121" s="63"/>
      <c r="I121" s="63"/>
      <c r="J121" s="63"/>
      <c r="K121" s="63"/>
      <c r="L121" s="63"/>
    </row>
    <row r="122" spans="1:12" x14ac:dyDescent="0.25">
      <c r="A122" s="135"/>
      <c r="B122" s="62" t="s">
        <v>17</v>
      </c>
      <c r="C122" s="2" t="s">
        <v>16</v>
      </c>
      <c r="D122" s="2">
        <v>0.3</v>
      </c>
      <c r="E122" s="2">
        <f>E117*D122</f>
        <v>0.72</v>
      </c>
      <c r="F122" s="2"/>
      <c r="G122" s="63"/>
      <c r="H122" s="63"/>
      <c r="I122" s="63"/>
      <c r="J122" s="63"/>
      <c r="K122" s="63"/>
      <c r="L122" s="63"/>
    </row>
    <row r="123" spans="1:12" ht="25.5" x14ac:dyDescent="0.25">
      <c r="A123" s="133">
        <v>8</v>
      </c>
      <c r="B123" s="59" t="s">
        <v>260</v>
      </c>
      <c r="C123" s="83" t="s">
        <v>13</v>
      </c>
      <c r="D123" s="83"/>
      <c r="E123" s="54">
        <v>2.2999999999999998</v>
      </c>
      <c r="F123" s="84"/>
      <c r="G123" s="84"/>
      <c r="H123" s="84"/>
      <c r="I123" s="84"/>
      <c r="J123" s="84"/>
      <c r="K123" s="84"/>
      <c r="L123" s="84"/>
    </row>
    <row r="124" spans="1:12" x14ac:dyDescent="0.25">
      <c r="A124" s="134"/>
      <c r="B124" s="62" t="s">
        <v>15</v>
      </c>
      <c r="C124" s="2" t="s">
        <v>16</v>
      </c>
      <c r="D124" s="2">
        <v>1</v>
      </c>
      <c r="E124" s="2">
        <f>E123*D124</f>
        <v>2.2999999999999998</v>
      </c>
      <c r="F124" s="63"/>
      <c r="G124" s="63"/>
      <c r="H124" s="63"/>
      <c r="I124" s="63"/>
      <c r="J124" s="63"/>
      <c r="K124" s="63"/>
      <c r="L124" s="63"/>
    </row>
    <row r="125" spans="1:12" x14ac:dyDescent="0.25">
      <c r="A125" s="134"/>
      <c r="B125" s="62" t="s">
        <v>26</v>
      </c>
      <c r="C125" s="2" t="s">
        <v>23</v>
      </c>
      <c r="D125" s="2">
        <v>0.15</v>
      </c>
      <c r="E125" s="2">
        <f>E123*D125</f>
        <v>0.34499999999999997</v>
      </c>
      <c r="F125" s="63"/>
      <c r="G125" s="63"/>
      <c r="H125" s="63"/>
      <c r="I125" s="63"/>
      <c r="J125" s="63"/>
      <c r="K125" s="63"/>
      <c r="L125" s="63"/>
    </row>
    <row r="126" spans="1:12" x14ac:dyDescent="0.25">
      <c r="A126" s="134"/>
      <c r="B126" s="62" t="s">
        <v>27</v>
      </c>
      <c r="C126" s="2" t="s">
        <v>18</v>
      </c>
      <c r="D126" s="2">
        <v>1.2</v>
      </c>
      <c r="E126" s="2">
        <f>E123*D126</f>
        <v>2.76</v>
      </c>
      <c r="F126" s="63"/>
      <c r="G126" s="63"/>
      <c r="H126" s="63"/>
      <c r="I126" s="63"/>
      <c r="J126" s="63"/>
      <c r="K126" s="63"/>
      <c r="L126" s="63"/>
    </row>
    <row r="127" spans="1:12" x14ac:dyDescent="0.25">
      <c r="A127" s="134"/>
      <c r="B127" s="62" t="s">
        <v>28</v>
      </c>
      <c r="C127" s="2" t="s">
        <v>23</v>
      </c>
      <c r="D127" s="2">
        <v>0.4</v>
      </c>
      <c r="E127" s="2">
        <f>E123*D127</f>
        <v>0.91999999999999993</v>
      </c>
      <c r="F127" s="63"/>
      <c r="G127" s="63"/>
      <c r="H127" s="63"/>
      <c r="I127" s="63"/>
      <c r="J127" s="63"/>
      <c r="K127" s="63"/>
      <c r="L127" s="63"/>
    </row>
    <row r="128" spans="1:12" x14ac:dyDescent="0.25">
      <c r="A128" s="135"/>
      <c r="B128" s="62" t="s">
        <v>17</v>
      </c>
      <c r="C128" s="2" t="s">
        <v>16</v>
      </c>
      <c r="D128" s="2">
        <v>0.3</v>
      </c>
      <c r="E128" s="2">
        <f>E123*D128</f>
        <v>0.69</v>
      </c>
      <c r="F128" s="2"/>
      <c r="G128" s="63"/>
      <c r="H128" s="63"/>
      <c r="I128" s="63"/>
      <c r="J128" s="63"/>
      <c r="K128" s="63"/>
      <c r="L128" s="63"/>
    </row>
    <row r="129" spans="1:12" ht="25.5" x14ac:dyDescent="0.25">
      <c r="A129" s="133">
        <v>8</v>
      </c>
      <c r="B129" s="59" t="s">
        <v>295</v>
      </c>
      <c r="C129" s="83" t="s">
        <v>13</v>
      </c>
      <c r="D129" s="83"/>
      <c r="E129" s="83">
        <v>215.2</v>
      </c>
      <c r="F129" s="84"/>
      <c r="G129" s="84"/>
      <c r="H129" s="84"/>
      <c r="I129" s="84"/>
      <c r="J129" s="84"/>
      <c r="K129" s="84"/>
      <c r="L129" s="84"/>
    </row>
    <row r="130" spans="1:12" x14ac:dyDescent="0.25">
      <c r="A130" s="134"/>
      <c r="B130" s="62" t="s">
        <v>15</v>
      </c>
      <c r="C130" s="2" t="s">
        <v>16</v>
      </c>
      <c r="D130" s="2">
        <v>1</v>
      </c>
      <c r="E130" s="2">
        <f>E129*D130</f>
        <v>215.2</v>
      </c>
      <c r="F130" s="63"/>
      <c r="G130" s="63"/>
      <c r="H130" s="63"/>
      <c r="I130" s="63"/>
      <c r="J130" s="63"/>
      <c r="K130" s="63"/>
      <c r="L130" s="63"/>
    </row>
    <row r="131" spans="1:12" x14ac:dyDescent="0.25">
      <c r="A131" s="134"/>
      <c r="B131" s="62" t="s">
        <v>26</v>
      </c>
      <c r="C131" s="2" t="s">
        <v>23</v>
      </c>
      <c r="D131" s="2">
        <v>0.15</v>
      </c>
      <c r="E131" s="2">
        <f>E129*D131</f>
        <v>32.279999999999994</v>
      </c>
      <c r="F131" s="63"/>
      <c r="G131" s="63"/>
      <c r="H131" s="63"/>
      <c r="I131" s="63"/>
      <c r="J131" s="63"/>
      <c r="K131" s="63"/>
      <c r="L131" s="63"/>
    </row>
    <row r="132" spans="1:12" x14ac:dyDescent="0.25">
      <c r="A132" s="134"/>
      <c r="B132" s="62" t="s">
        <v>27</v>
      </c>
      <c r="C132" s="2" t="s">
        <v>18</v>
      </c>
      <c r="D132" s="2">
        <v>1.2</v>
      </c>
      <c r="E132" s="2">
        <f>E129*D132</f>
        <v>258.23999999999995</v>
      </c>
      <c r="F132" s="63"/>
      <c r="G132" s="63"/>
      <c r="H132" s="63"/>
      <c r="I132" s="63"/>
      <c r="J132" s="63"/>
      <c r="K132" s="63"/>
      <c r="L132" s="63"/>
    </row>
    <row r="133" spans="1:12" x14ac:dyDescent="0.25">
      <c r="A133" s="134"/>
      <c r="B133" s="62" t="s">
        <v>28</v>
      </c>
      <c r="C133" s="2" t="s">
        <v>23</v>
      </c>
      <c r="D133" s="2">
        <v>0.4</v>
      </c>
      <c r="E133" s="2">
        <f>E129*D133</f>
        <v>86.08</v>
      </c>
      <c r="F133" s="63"/>
      <c r="G133" s="63"/>
      <c r="H133" s="63"/>
      <c r="I133" s="63"/>
      <c r="J133" s="63"/>
      <c r="K133" s="63"/>
      <c r="L133" s="63"/>
    </row>
    <row r="134" spans="1:12" x14ac:dyDescent="0.25">
      <c r="A134" s="135"/>
      <c r="B134" s="62" t="s">
        <v>17</v>
      </c>
      <c r="C134" s="2" t="s">
        <v>16</v>
      </c>
      <c r="D134" s="2">
        <v>0.3</v>
      </c>
      <c r="E134" s="2">
        <f>E129*D134</f>
        <v>64.559999999999988</v>
      </c>
      <c r="F134" s="2"/>
      <c r="G134" s="63"/>
      <c r="H134" s="63"/>
      <c r="I134" s="63"/>
      <c r="J134" s="63"/>
      <c r="K134" s="63"/>
      <c r="L134" s="63"/>
    </row>
    <row r="135" spans="1:12" ht="38.25" x14ac:dyDescent="0.25">
      <c r="A135" s="133">
        <v>9</v>
      </c>
      <c r="B135" s="59" t="s">
        <v>248</v>
      </c>
      <c r="C135" s="54" t="s">
        <v>19</v>
      </c>
      <c r="D135" s="54"/>
      <c r="E135" s="54">
        <f>42.5+16.4</f>
        <v>58.9</v>
      </c>
      <c r="F135" s="61"/>
      <c r="G135" s="61"/>
      <c r="H135" s="61"/>
      <c r="I135" s="61"/>
      <c r="J135" s="61"/>
      <c r="K135" s="61"/>
      <c r="L135" s="61"/>
    </row>
    <row r="136" spans="1:12" x14ac:dyDescent="0.25">
      <c r="A136" s="134"/>
      <c r="B136" s="62" t="s">
        <v>15</v>
      </c>
      <c r="C136" s="2" t="s">
        <v>16</v>
      </c>
      <c r="D136" s="2">
        <v>1</v>
      </c>
      <c r="E136" s="2">
        <f>E135*D136</f>
        <v>58.9</v>
      </c>
      <c r="F136" s="63"/>
      <c r="G136" s="63"/>
      <c r="H136" s="63"/>
      <c r="I136" s="63"/>
      <c r="J136" s="63"/>
      <c r="K136" s="63"/>
      <c r="L136" s="63"/>
    </row>
    <row r="137" spans="1:12" x14ac:dyDescent="0.25">
      <c r="A137" s="134"/>
      <c r="B137" s="62" t="s">
        <v>26</v>
      </c>
      <c r="C137" s="2" t="s">
        <v>23</v>
      </c>
      <c r="D137" s="2">
        <v>0.05</v>
      </c>
      <c r="E137" s="2">
        <f>E135*D137</f>
        <v>2.9450000000000003</v>
      </c>
      <c r="F137" s="63"/>
      <c r="G137" s="63"/>
      <c r="H137" s="63"/>
      <c r="I137" s="63"/>
      <c r="J137" s="63"/>
      <c r="K137" s="63"/>
      <c r="L137" s="63"/>
    </row>
    <row r="138" spans="1:12" x14ac:dyDescent="0.25">
      <c r="A138" s="134"/>
      <c r="B138" s="62" t="s">
        <v>27</v>
      </c>
      <c r="C138" s="2" t="s">
        <v>18</v>
      </c>
      <c r="D138" s="2">
        <v>0.4</v>
      </c>
      <c r="E138" s="2">
        <f>E135*D138</f>
        <v>23.560000000000002</v>
      </c>
      <c r="F138" s="63"/>
      <c r="G138" s="63"/>
      <c r="H138" s="63"/>
      <c r="I138" s="63"/>
      <c r="J138" s="63"/>
      <c r="K138" s="63"/>
      <c r="L138" s="63"/>
    </row>
    <row r="139" spans="1:12" x14ac:dyDescent="0.25">
      <c r="A139" s="134"/>
      <c r="B139" s="62" t="s">
        <v>28</v>
      </c>
      <c r="C139" s="2" t="s">
        <v>23</v>
      </c>
      <c r="D139" s="2">
        <v>0.08</v>
      </c>
      <c r="E139" s="2">
        <f>E135*D139</f>
        <v>4.7119999999999997</v>
      </c>
      <c r="F139" s="63"/>
      <c r="G139" s="63"/>
      <c r="H139" s="63"/>
      <c r="I139" s="63"/>
      <c r="J139" s="63"/>
      <c r="K139" s="63"/>
      <c r="L139" s="63"/>
    </row>
    <row r="140" spans="1:12" x14ac:dyDescent="0.25">
      <c r="A140" s="134"/>
      <c r="B140" s="62" t="s">
        <v>136</v>
      </c>
      <c r="C140" s="2" t="s">
        <v>19</v>
      </c>
      <c r="D140" s="2">
        <v>1.05</v>
      </c>
      <c r="E140" s="2">
        <f>E135*D140</f>
        <v>61.844999999999999</v>
      </c>
      <c r="F140" s="63"/>
      <c r="G140" s="63"/>
      <c r="H140" s="63"/>
      <c r="I140" s="63"/>
      <c r="J140" s="63"/>
      <c r="K140" s="63"/>
      <c r="L140" s="63"/>
    </row>
    <row r="141" spans="1:12" x14ac:dyDescent="0.25">
      <c r="A141" s="135"/>
      <c r="B141" s="62" t="s">
        <v>17</v>
      </c>
      <c r="C141" s="2" t="s">
        <v>16</v>
      </c>
      <c r="D141" s="2">
        <v>0.5</v>
      </c>
      <c r="E141" s="2">
        <f>E135*D141</f>
        <v>29.45</v>
      </c>
      <c r="F141" s="2"/>
      <c r="G141" s="63"/>
      <c r="H141" s="63"/>
      <c r="I141" s="63"/>
      <c r="J141" s="63"/>
      <c r="K141" s="63"/>
      <c r="L141" s="63"/>
    </row>
    <row r="142" spans="1:12" ht="25.5" x14ac:dyDescent="0.25">
      <c r="A142" s="133">
        <v>10</v>
      </c>
      <c r="B142" s="59" t="s">
        <v>133</v>
      </c>
      <c r="C142" s="83" t="s">
        <v>13</v>
      </c>
      <c r="D142" s="83"/>
      <c r="E142" s="83">
        <v>45.87</v>
      </c>
      <c r="F142" s="84"/>
      <c r="G142" s="84"/>
      <c r="H142" s="84"/>
      <c r="I142" s="84"/>
      <c r="J142" s="84"/>
      <c r="K142" s="84"/>
      <c r="L142" s="84"/>
    </row>
    <row r="143" spans="1:12" x14ac:dyDescent="0.25">
      <c r="A143" s="134"/>
      <c r="B143" s="62" t="s">
        <v>15</v>
      </c>
      <c r="C143" s="2" t="s">
        <v>16</v>
      </c>
      <c r="D143" s="2">
        <v>1</v>
      </c>
      <c r="E143" s="2">
        <f>E142*D143</f>
        <v>45.87</v>
      </c>
      <c r="F143" s="63"/>
      <c r="G143" s="63"/>
      <c r="H143" s="63"/>
      <c r="I143" s="63"/>
      <c r="J143" s="63"/>
      <c r="K143" s="63"/>
      <c r="L143" s="82"/>
    </row>
    <row r="144" spans="1:12" x14ac:dyDescent="0.25">
      <c r="A144" s="134"/>
      <c r="B144" s="62" t="s">
        <v>90</v>
      </c>
      <c r="C144" s="2" t="s">
        <v>23</v>
      </c>
      <c r="D144" s="2">
        <v>0.4</v>
      </c>
      <c r="E144" s="2">
        <f>E142*D144</f>
        <v>18.347999999999999</v>
      </c>
      <c r="F144" s="63"/>
      <c r="G144" s="63"/>
      <c r="H144" s="63"/>
      <c r="I144" s="63"/>
      <c r="J144" s="63"/>
      <c r="K144" s="63"/>
      <c r="L144" s="82"/>
    </row>
    <row r="145" spans="1:12" x14ac:dyDescent="0.25">
      <c r="A145" s="135"/>
      <c r="B145" s="62" t="s">
        <v>17</v>
      </c>
      <c r="C145" s="2" t="s">
        <v>16</v>
      </c>
      <c r="D145" s="2">
        <v>0.3</v>
      </c>
      <c r="E145" s="2">
        <f>E142*D145</f>
        <v>13.760999999999999</v>
      </c>
      <c r="F145" s="2"/>
      <c r="G145" s="63"/>
      <c r="H145" s="63"/>
      <c r="I145" s="63"/>
      <c r="J145" s="63"/>
      <c r="K145" s="63"/>
      <c r="L145" s="82"/>
    </row>
    <row r="146" spans="1:12" ht="25.5" x14ac:dyDescent="0.25">
      <c r="A146" s="133">
        <v>11</v>
      </c>
      <c r="B146" s="59" t="s">
        <v>134</v>
      </c>
      <c r="C146" s="83" t="s">
        <v>13</v>
      </c>
      <c r="D146" s="83"/>
      <c r="E146" s="83">
        <v>32.200000000000003</v>
      </c>
      <c r="F146" s="84"/>
      <c r="G146" s="84"/>
      <c r="H146" s="84"/>
      <c r="I146" s="84"/>
      <c r="J146" s="84"/>
      <c r="K146" s="84"/>
      <c r="L146" s="84"/>
    </row>
    <row r="147" spans="1:12" x14ac:dyDescent="0.25">
      <c r="A147" s="134"/>
      <c r="B147" s="62" t="s">
        <v>15</v>
      </c>
      <c r="C147" s="2" t="s">
        <v>16</v>
      </c>
      <c r="D147" s="2">
        <v>1</v>
      </c>
      <c r="E147" s="2">
        <f>E146*D147</f>
        <v>32.200000000000003</v>
      </c>
      <c r="F147" s="63"/>
      <c r="G147" s="63"/>
      <c r="H147" s="63"/>
      <c r="I147" s="63"/>
      <c r="J147" s="63"/>
      <c r="K147" s="63"/>
      <c r="L147" s="63"/>
    </row>
    <row r="148" spans="1:12" x14ac:dyDescent="0.25">
      <c r="A148" s="134"/>
      <c r="B148" s="62" t="s">
        <v>153</v>
      </c>
      <c r="C148" s="2" t="s">
        <v>13</v>
      </c>
      <c r="D148" s="2">
        <v>1.05</v>
      </c>
      <c r="E148" s="2">
        <f>E146*D148</f>
        <v>33.81</v>
      </c>
      <c r="F148" s="63"/>
      <c r="G148" s="63"/>
      <c r="H148" s="63"/>
      <c r="I148" s="63"/>
      <c r="J148" s="63"/>
      <c r="K148" s="63"/>
      <c r="L148" s="63"/>
    </row>
    <row r="149" spans="1:12" x14ac:dyDescent="0.25">
      <c r="A149" s="134"/>
      <c r="B149" s="62" t="s">
        <v>29</v>
      </c>
      <c r="C149" s="2" t="s">
        <v>18</v>
      </c>
      <c r="D149" s="2">
        <v>8</v>
      </c>
      <c r="E149" s="2">
        <f>E146*D149</f>
        <v>257.60000000000002</v>
      </c>
      <c r="F149" s="63"/>
      <c r="G149" s="63"/>
      <c r="H149" s="63"/>
      <c r="I149" s="63"/>
      <c r="J149" s="63"/>
      <c r="K149" s="63"/>
      <c r="L149" s="63"/>
    </row>
    <row r="150" spans="1:12" x14ac:dyDescent="0.25">
      <c r="A150" s="135"/>
      <c r="B150" s="62" t="s">
        <v>17</v>
      </c>
      <c r="C150" s="2" t="s">
        <v>16</v>
      </c>
      <c r="D150" s="2">
        <v>1</v>
      </c>
      <c r="E150" s="2">
        <f>E146*D150</f>
        <v>32.200000000000003</v>
      </c>
      <c r="F150" s="2"/>
      <c r="G150" s="63"/>
      <c r="H150" s="63"/>
      <c r="I150" s="63"/>
      <c r="J150" s="63"/>
      <c r="K150" s="63"/>
      <c r="L150" s="82"/>
    </row>
    <row r="151" spans="1:12" ht="38.25" x14ac:dyDescent="0.25">
      <c r="A151" s="133"/>
      <c r="B151" s="59" t="s">
        <v>276</v>
      </c>
      <c r="C151" s="83" t="s">
        <v>19</v>
      </c>
      <c r="D151" s="83"/>
      <c r="E151" s="83">
        <v>24</v>
      </c>
      <c r="F151" s="84"/>
      <c r="G151" s="84"/>
      <c r="H151" s="84"/>
      <c r="I151" s="84"/>
      <c r="J151" s="84"/>
      <c r="K151" s="84"/>
      <c r="L151" s="84"/>
    </row>
    <row r="152" spans="1:12" x14ac:dyDescent="0.25">
      <c r="A152" s="134"/>
      <c r="B152" s="62" t="s">
        <v>15</v>
      </c>
      <c r="C152" s="2" t="s">
        <v>16</v>
      </c>
      <c r="D152" s="2">
        <v>1</v>
      </c>
      <c r="E152" s="2">
        <f>E151*D152</f>
        <v>24</v>
      </c>
      <c r="F152" s="63"/>
      <c r="G152" s="63"/>
      <c r="H152" s="63"/>
      <c r="I152" s="63"/>
      <c r="J152" s="63"/>
      <c r="K152" s="63"/>
      <c r="L152" s="63"/>
    </row>
    <row r="153" spans="1:12" x14ac:dyDescent="0.25">
      <c r="A153" s="134"/>
      <c r="B153" s="62" t="s">
        <v>153</v>
      </c>
      <c r="C153" s="2" t="s">
        <v>13</v>
      </c>
      <c r="D153" s="2"/>
      <c r="E153" s="2">
        <f>10.56</f>
        <v>10.56</v>
      </c>
      <c r="F153" s="63"/>
      <c r="G153" s="63"/>
      <c r="H153" s="63"/>
      <c r="I153" s="63"/>
      <c r="J153" s="63"/>
      <c r="K153" s="63"/>
      <c r="L153" s="63"/>
    </row>
    <row r="154" spans="1:12" x14ac:dyDescent="0.25">
      <c r="A154" s="134"/>
      <c r="B154" s="62" t="s">
        <v>29</v>
      </c>
      <c r="C154" s="2" t="s">
        <v>18</v>
      </c>
      <c r="D154" s="2">
        <v>4</v>
      </c>
      <c r="E154" s="2">
        <f>E151*D154</f>
        <v>96</v>
      </c>
      <c r="F154" s="63"/>
      <c r="G154" s="63"/>
      <c r="H154" s="63"/>
      <c r="I154" s="63"/>
      <c r="J154" s="63"/>
      <c r="K154" s="63"/>
      <c r="L154" s="63"/>
    </row>
    <row r="155" spans="1:12" x14ac:dyDescent="0.25">
      <c r="A155" s="135"/>
      <c r="B155" s="62" t="s">
        <v>17</v>
      </c>
      <c r="C155" s="2" t="s">
        <v>16</v>
      </c>
      <c r="D155" s="2">
        <v>0.5</v>
      </c>
      <c r="E155" s="2">
        <f>E151*D155</f>
        <v>12</v>
      </c>
      <c r="F155" s="2"/>
      <c r="G155" s="63"/>
      <c r="H155" s="63"/>
      <c r="I155" s="63"/>
      <c r="J155" s="63"/>
      <c r="K155" s="63"/>
      <c r="L155" s="82"/>
    </row>
    <row r="156" spans="1:12" ht="25.5" x14ac:dyDescent="0.25">
      <c r="A156" s="133">
        <v>12</v>
      </c>
      <c r="B156" s="59" t="s">
        <v>149</v>
      </c>
      <c r="C156" s="54" t="s">
        <v>13</v>
      </c>
      <c r="D156" s="54"/>
      <c r="E156" s="54">
        <v>120.5</v>
      </c>
      <c r="F156" s="61"/>
      <c r="G156" s="61"/>
      <c r="H156" s="61"/>
      <c r="I156" s="61"/>
      <c r="J156" s="61"/>
      <c r="K156" s="61"/>
      <c r="L156" s="61"/>
    </row>
    <row r="157" spans="1:12" x14ac:dyDescent="0.25">
      <c r="A157" s="134"/>
      <c r="B157" s="62" t="s">
        <v>15</v>
      </c>
      <c r="C157" s="2" t="s">
        <v>16</v>
      </c>
      <c r="D157" s="2">
        <v>1</v>
      </c>
      <c r="E157" s="2">
        <f>E156*D157</f>
        <v>120.5</v>
      </c>
      <c r="F157" s="63"/>
      <c r="G157" s="63"/>
      <c r="H157" s="63"/>
      <c r="I157" s="63"/>
      <c r="J157" s="63"/>
      <c r="K157" s="63"/>
      <c r="L157" s="63"/>
    </row>
    <row r="158" spans="1:12" x14ac:dyDescent="0.25">
      <c r="A158" s="134"/>
      <c r="B158" s="62" t="s">
        <v>73</v>
      </c>
      <c r="C158" s="2" t="s">
        <v>13</v>
      </c>
      <c r="D158" s="2">
        <v>1.05</v>
      </c>
      <c r="E158" s="2">
        <f>E156*D158</f>
        <v>126.52500000000001</v>
      </c>
      <c r="F158" s="63"/>
      <c r="G158" s="63"/>
      <c r="H158" s="63"/>
      <c r="I158" s="63"/>
      <c r="J158" s="63"/>
      <c r="K158" s="63"/>
      <c r="L158" s="63"/>
    </row>
    <row r="159" spans="1:12" x14ac:dyDescent="0.25">
      <c r="A159" s="134"/>
      <c r="B159" s="62" t="s">
        <v>29</v>
      </c>
      <c r="C159" s="2" t="s">
        <v>18</v>
      </c>
      <c r="D159" s="2">
        <v>8</v>
      </c>
      <c r="E159" s="2">
        <f>E156*D159</f>
        <v>964</v>
      </c>
      <c r="F159" s="63"/>
      <c r="G159" s="63"/>
      <c r="H159" s="63"/>
      <c r="I159" s="63"/>
      <c r="J159" s="63"/>
      <c r="K159" s="63"/>
      <c r="L159" s="63"/>
    </row>
    <row r="160" spans="1:12" x14ac:dyDescent="0.25">
      <c r="A160" s="135"/>
      <c r="B160" s="62" t="s">
        <v>17</v>
      </c>
      <c r="C160" s="2" t="s">
        <v>16</v>
      </c>
      <c r="D160" s="2">
        <v>0.3</v>
      </c>
      <c r="E160" s="2">
        <f>E156*D160</f>
        <v>36.15</v>
      </c>
      <c r="F160" s="2"/>
      <c r="G160" s="63"/>
      <c r="H160" s="63"/>
      <c r="I160" s="63"/>
      <c r="J160" s="63"/>
      <c r="K160" s="63"/>
      <c r="L160" s="63"/>
    </row>
    <row r="161" spans="1:12" x14ac:dyDescent="0.25">
      <c r="A161" s="138">
        <v>13</v>
      </c>
      <c r="B161" s="59" t="s">
        <v>137</v>
      </c>
      <c r="C161" s="54" t="s">
        <v>13</v>
      </c>
      <c r="D161" s="54"/>
      <c r="E161" s="54">
        <v>14</v>
      </c>
      <c r="F161" s="61"/>
      <c r="G161" s="61"/>
      <c r="H161" s="61"/>
      <c r="I161" s="61"/>
      <c r="J161" s="61"/>
      <c r="K161" s="61"/>
      <c r="L161" s="61"/>
    </row>
    <row r="162" spans="1:12" x14ac:dyDescent="0.25">
      <c r="A162" s="138"/>
      <c r="B162" s="62" t="s">
        <v>15</v>
      </c>
      <c r="C162" s="2" t="s">
        <v>16</v>
      </c>
      <c r="D162" s="2">
        <v>1</v>
      </c>
      <c r="E162" s="2">
        <f>E161*D162</f>
        <v>14</v>
      </c>
      <c r="F162" s="63"/>
      <c r="G162" s="63"/>
      <c r="H162" s="63"/>
      <c r="I162" s="63"/>
      <c r="J162" s="63"/>
      <c r="K162" s="63"/>
      <c r="L162" s="63"/>
    </row>
    <row r="163" spans="1:12" x14ac:dyDescent="0.25">
      <c r="A163" s="138"/>
      <c r="B163" s="62" t="s">
        <v>72</v>
      </c>
      <c r="C163" s="2" t="s">
        <v>13</v>
      </c>
      <c r="D163" s="2">
        <v>1.05</v>
      </c>
      <c r="E163" s="2">
        <f>E161*D163</f>
        <v>14.700000000000001</v>
      </c>
      <c r="F163" s="63"/>
      <c r="G163" s="63"/>
      <c r="H163" s="63"/>
      <c r="I163" s="63"/>
      <c r="J163" s="63"/>
      <c r="K163" s="63"/>
      <c r="L163" s="63"/>
    </row>
    <row r="164" spans="1:12" x14ac:dyDescent="0.25">
      <c r="A164" s="138"/>
      <c r="B164" s="62" t="s">
        <v>29</v>
      </c>
      <c r="C164" s="2" t="s">
        <v>18</v>
      </c>
      <c r="D164" s="2">
        <v>8</v>
      </c>
      <c r="E164" s="2">
        <f>E161*D164</f>
        <v>112</v>
      </c>
      <c r="F164" s="63"/>
      <c r="G164" s="63"/>
      <c r="H164" s="63"/>
      <c r="I164" s="63"/>
      <c r="J164" s="63"/>
      <c r="K164" s="63"/>
      <c r="L164" s="63"/>
    </row>
    <row r="165" spans="1:12" x14ac:dyDescent="0.25">
      <c r="A165" s="138"/>
      <c r="B165" s="62" t="s">
        <v>17</v>
      </c>
      <c r="C165" s="2" t="s">
        <v>16</v>
      </c>
      <c r="D165" s="2">
        <v>0.3</v>
      </c>
      <c r="E165" s="2">
        <f>E161*D165</f>
        <v>4.2</v>
      </c>
      <c r="F165" s="2"/>
      <c r="G165" s="63"/>
      <c r="H165" s="63"/>
      <c r="I165" s="63"/>
      <c r="J165" s="63"/>
      <c r="K165" s="63"/>
      <c r="L165" s="63"/>
    </row>
    <row r="166" spans="1:12" ht="25.5" x14ac:dyDescent="0.25">
      <c r="A166" s="133">
        <v>14</v>
      </c>
      <c r="B166" s="59" t="s">
        <v>160</v>
      </c>
      <c r="C166" s="54" t="s">
        <v>19</v>
      </c>
      <c r="D166" s="54"/>
      <c r="E166" s="54">
        <v>76.5</v>
      </c>
      <c r="F166" s="61"/>
      <c r="G166" s="61"/>
      <c r="H166" s="61"/>
      <c r="I166" s="61"/>
      <c r="J166" s="61"/>
      <c r="K166" s="61"/>
      <c r="L166" s="61"/>
    </row>
    <row r="167" spans="1:12" x14ac:dyDescent="0.25">
      <c r="A167" s="134"/>
      <c r="B167" s="62" t="s">
        <v>15</v>
      </c>
      <c r="C167" s="2" t="s">
        <v>16</v>
      </c>
      <c r="D167" s="2">
        <v>1</v>
      </c>
      <c r="E167" s="2">
        <f>E166*D167</f>
        <v>76.5</v>
      </c>
      <c r="F167" s="63"/>
      <c r="G167" s="63"/>
      <c r="H167" s="63"/>
      <c r="I167" s="63"/>
      <c r="J167" s="63"/>
      <c r="K167" s="63"/>
      <c r="L167" s="63"/>
    </row>
    <row r="168" spans="1:12" x14ac:dyDescent="0.25">
      <c r="A168" s="134"/>
      <c r="B168" s="62" t="s">
        <v>130</v>
      </c>
      <c r="C168" s="2" t="s">
        <v>13</v>
      </c>
      <c r="D168" s="2">
        <v>0.06</v>
      </c>
      <c r="E168" s="2">
        <f>E166*D168</f>
        <v>4.59</v>
      </c>
      <c r="F168" s="63"/>
      <c r="G168" s="63"/>
      <c r="H168" s="63"/>
      <c r="I168" s="63"/>
      <c r="J168" s="63"/>
      <c r="K168" s="63"/>
      <c r="L168" s="63"/>
    </row>
    <row r="169" spans="1:12" x14ac:dyDescent="0.25">
      <c r="A169" s="135"/>
      <c r="B169" s="62" t="s">
        <v>29</v>
      </c>
      <c r="C169" s="2" t="s">
        <v>18</v>
      </c>
      <c r="D169" s="2">
        <v>0.8</v>
      </c>
      <c r="E169" s="2">
        <f>E166*D169</f>
        <v>61.2</v>
      </c>
      <c r="F169" s="63"/>
      <c r="G169" s="63"/>
      <c r="H169" s="63"/>
      <c r="I169" s="63"/>
      <c r="J169" s="63"/>
      <c r="K169" s="63"/>
      <c r="L169" s="63"/>
    </row>
    <row r="170" spans="1:12" x14ac:dyDescent="0.25">
      <c r="A170" s="138">
        <v>15</v>
      </c>
      <c r="B170" s="85" t="s">
        <v>216</v>
      </c>
      <c r="C170" s="86" t="s">
        <v>20</v>
      </c>
      <c r="D170" s="86"/>
      <c r="E170" s="86">
        <v>5.8</v>
      </c>
      <c r="F170" s="87"/>
      <c r="G170" s="86"/>
      <c r="H170" s="86"/>
      <c r="I170" s="86"/>
      <c r="J170" s="86"/>
      <c r="K170" s="86"/>
      <c r="L170" s="86"/>
    </row>
    <row r="171" spans="1:12" x14ac:dyDescent="0.25">
      <c r="A171" s="138"/>
      <c r="B171" s="62" t="s">
        <v>15</v>
      </c>
      <c r="C171" s="2" t="s">
        <v>16</v>
      </c>
      <c r="D171" s="2">
        <v>1</v>
      </c>
      <c r="E171" s="2">
        <f>E170*D171</f>
        <v>5.8</v>
      </c>
      <c r="F171" s="63"/>
      <c r="G171" s="63"/>
      <c r="H171" s="63"/>
      <c r="I171" s="63"/>
      <c r="J171" s="63"/>
      <c r="K171" s="63"/>
      <c r="L171" s="63"/>
    </row>
    <row r="172" spans="1:12" x14ac:dyDescent="0.25">
      <c r="A172" s="138"/>
      <c r="B172" s="62" t="s">
        <v>26</v>
      </c>
      <c r="C172" s="2" t="s">
        <v>23</v>
      </c>
      <c r="D172" s="2">
        <v>0.15</v>
      </c>
      <c r="E172" s="2">
        <f>E170*D172</f>
        <v>0.87</v>
      </c>
      <c r="F172" s="63"/>
      <c r="G172" s="63"/>
      <c r="H172" s="63"/>
      <c r="I172" s="63"/>
      <c r="J172" s="63"/>
      <c r="K172" s="63"/>
      <c r="L172" s="63"/>
    </row>
    <row r="173" spans="1:12" x14ac:dyDescent="0.25">
      <c r="A173" s="138"/>
      <c r="B173" s="62" t="s">
        <v>217</v>
      </c>
      <c r="C173" s="2" t="s">
        <v>23</v>
      </c>
      <c r="D173" s="2">
        <v>0.4</v>
      </c>
      <c r="E173" s="2">
        <f>E170*D173</f>
        <v>2.3199999999999998</v>
      </c>
      <c r="F173" s="63"/>
      <c r="G173" s="63"/>
      <c r="H173" s="63"/>
      <c r="I173" s="63"/>
      <c r="J173" s="63"/>
      <c r="K173" s="63"/>
      <c r="L173" s="63"/>
    </row>
    <row r="174" spans="1:12" x14ac:dyDescent="0.25">
      <c r="A174" s="138"/>
      <c r="B174" s="62" t="s">
        <v>17</v>
      </c>
      <c r="C174" s="2" t="s">
        <v>16</v>
      </c>
      <c r="D174" s="2">
        <v>0.5</v>
      </c>
      <c r="E174" s="2">
        <f>E170*D174</f>
        <v>2.9</v>
      </c>
      <c r="F174" s="63"/>
      <c r="G174" s="63"/>
      <c r="H174" s="63"/>
      <c r="I174" s="63"/>
      <c r="J174" s="63"/>
      <c r="K174" s="63"/>
      <c r="L174" s="63"/>
    </row>
    <row r="175" spans="1:12" x14ac:dyDescent="0.25">
      <c r="A175" s="133"/>
      <c r="B175" s="88" t="s">
        <v>272</v>
      </c>
      <c r="C175" s="54" t="s">
        <v>21</v>
      </c>
      <c r="D175" s="54"/>
      <c r="E175" s="54">
        <v>1</v>
      </c>
      <c r="F175" s="61"/>
      <c r="G175" s="61"/>
      <c r="H175" s="61"/>
      <c r="I175" s="61"/>
      <c r="J175" s="61"/>
      <c r="K175" s="61"/>
      <c r="L175" s="61"/>
    </row>
    <row r="176" spans="1:12" x14ac:dyDescent="0.25">
      <c r="A176" s="134"/>
      <c r="B176" s="62" t="s">
        <v>15</v>
      </c>
      <c r="C176" s="2" t="s">
        <v>16</v>
      </c>
      <c r="D176" s="2">
        <v>1</v>
      </c>
      <c r="E176" s="2">
        <f>E175*D176</f>
        <v>1</v>
      </c>
      <c r="F176" s="63"/>
      <c r="G176" s="63"/>
      <c r="H176" s="63"/>
      <c r="I176" s="63"/>
      <c r="J176" s="63"/>
      <c r="K176" s="63"/>
      <c r="L176" s="63"/>
    </row>
    <row r="177" spans="1:12" x14ac:dyDescent="0.25">
      <c r="A177" s="134"/>
      <c r="B177" s="62" t="s">
        <v>273</v>
      </c>
      <c r="C177" s="2" t="s">
        <v>13</v>
      </c>
      <c r="D177" s="2">
        <v>1</v>
      </c>
      <c r="E177" s="2">
        <f>E175*D177</f>
        <v>1</v>
      </c>
      <c r="F177" s="63"/>
      <c r="G177" s="63"/>
      <c r="H177" s="63"/>
      <c r="I177" s="63"/>
      <c r="J177" s="63"/>
      <c r="K177" s="63"/>
      <c r="L177" s="63"/>
    </row>
    <row r="178" spans="1:12" x14ac:dyDescent="0.25">
      <c r="A178" s="135"/>
      <c r="B178" s="89" t="s">
        <v>58</v>
      </c>
      <c r="C178" s="2" t="s">
        <v>16</v>
      </c>
      <c r="D178" s="8">
        <v>20</v>
      </c>
      <c r="E178" s="7">
        <f>E175*D178</f>
        <v>20</v>
      </c>
      <c r="F178" s="2"/>
      <c r="G178" s="2"/>
      <c r="H178" s="23"/>
      <c r="I178" s="23"/>
      <c r="J178" s="23"/>
      <c r="K178" s="23"/>
      <c r="L178" s="63"/>
    </row>
    <row r="179" spans="1:12" ht="25.5" x14ac:dyDescent="0.25">
      <c r="A179" s="133">
        <v>16</v>
      </c>
      <c r="B179" s="59" t="s">
        <v>131</v>
      </c>
      <c r="C179" s="54" t="s">
        <v>13</v>
      </c>
      <c r="D179" s="54"/>
      <c r="E179" s="54">
        <v>19.71</v>
      </c>
      <c r="F179" s="61"/>
      <c r="G179" s="61"/>
      <c r="H179" s="61"/>
      <c r="I179" s="61"/>
      <c r="J179" s="61"/>
      <c r="K179" s="61"/>
      <c r="L179" s="61"/>
    </row>
    <row r="180" spans="1:12" x14ac:dyDescent="0.25">
      <c r="A180" s="134"/>
      <c r="B180" s="62" t="s">
        <v>15</v>
      </c>
      <c r="C180" s="2" t="s">
        <v>16</v>
      </c>
      <c r="D180" s="2">
        <v>1</v>
      </c>
      <c r="E180" s="2">
        <f>E179*D180</f>
        <v>19.71</v>
      </c>
      <c r="F180" s="63"/>
      <c r="G180" s="63"/>
      <c r="H180" s="63"/>
      <c r="I180" s="63"/>
      <c r="J180" s="63"/>
      <c r="K180" s="63"/>
      <c r="L180" s="63"/>
    </row>
    <row r="181" spans="1:12" x14ac:dyDescent="0.25">
      <c r="A181" s="135"/>
      <c r="B181" s="62" t="s">
        <v>132</v>
      </c>
      <c r="C181" s="2" t="s">
        <v>13</v>
      </c>
      <c r="D181" s="2">
        <v>1</v>
      </c>
      <c r="E181" s="2">
        <f>E179*D181</f>
        <v>19.71</v>
      </c>
      <c r="F181" s="63"/>
      <c r="G181" s="63"/>
      <c r="H181" s="63"/>
      <c r="I181" s="63"/>
      <c r="J181" s="63"/>
      <c r="K181" s="63"/>
      <c r="L181" s="63"/>
    </row>
    <row r="182" spans="1:12" x14ac:dyDescent="0.25">
      <c r="A182" s="133">
        <v>17</v>
      </c>
      <c r="B182" s="90" t="s">
        <v>138</v>
      </c>
      <c r="C182" s="86" t="s">
        <v>21</v>
      </c>
      <c r="D182" s="86"/>
      <c r="E182" s="86">
        <v>4</v>
      </c>
      <c r="F182" s="87"/>
      <c r="G182" s="86"/>
      <c r="H182" s="86"/>
      <c r="I182" s="86"/>
      <c r="J182" s="86"/>
      <c r="K182" s="86"/>
      <c r="L182" s="86"/>
    </row>
    <row r="183" spans="1:12" x14ac:dyDescent="0.25">
      <c r="A183" s="134"/>
      <c r="B183" s="62" t="s">
        <v>15</v>
      </c>
      <c r="C183" s="2" t="s">
        <v>16</v>
      </c>
      <c r="D183" s="2">
        <v>1</v>
      </c>
      <c r="E183" s="2">
        <f>E182</f>
        <v>4</v>
      </c>
      <c r="F183" s="63"/>
      <c r="G183" s="2"/>
      <c r="H183" s="2"/>
      <c r="I183" s="2"/>
      <c r="J183" s="2"/>
      <c r="K183" s="2"/>
      <c r="L183" s="2"/>
    </row>
    <row r="184" spans="1:12" x14ac:dyDescent="0.25">
      <c r="A184" s="134"/>
      <c r="B184" s="89" t="s">
        <v>68</v>
      </c>
      <c r="C184" s="76" t="s">
        <v>21</v>
      </c>
      <c r="D184" s="8">
        <v>1</v>
      </c>
      <c r="E184" s="7">
        <f>E182*D184</f>
        <v>4</v>
      </c>
      <c r="F184" s="2"/>
      <c r="G184" s="2"/>
      <c r="H184" s="7"/>
      <c r="I184" s="7"/>
      <c r="J184" s="7"/>
      <c r="K184" s="7"/>
      <c r="L184" s="2"/>
    </row>
    <row r="185" spans="1:12" x14ac:dyDescent="0.25">
      <c r="A185" s="135"/>
      <c r="B185" s="89" t="s">
        <v>58</v>
      </c>
      <c r="C185" s="2" t="s">
        <v>16</v>
      </c>
      <c r="D185" s="8">
        <v>2.5</v>
      </c>
      <c r="E185" s="7">
        <f>E182*D185</f>
        <v>10</v>
      </c>
      <c r="F185" s="2"/>
      <c r="G185" s="2"/>
      <c r="H185" s="23"/>
      <c r="I185" s="23"/>
      <c r="J185" s="23"/>
      <c r="K185" s="23"/>
      <c r="L185" s="63"/>
    </row>
    <row r="186" spans="1:12" x14ac:dyDescent="0.25">
      <c r="A186" s="133">
        <v>18</v>
      </c>
      <c r="B186" s="91" t="s">
        <v>277</v>
      </c>
      <c r="C186" s="60" t="s">
        <v>21</v>
      </c>
      <c r="D186" s="30"/>
      <c r="E186" s="79">
        <v>1</v>
      </c>
      <c r="F186" s="54"/>
      <c r="G186" s="54"/>
      <c r="H186" s="22"/>
      <c r="I186" s="22"/>
      <c r="J186" s="22"/>
      <c r="K186" s="22"/>
      <c r="L186" s="61"/>
    </row>
    <row r="187" spans="1:12" ht="25.5" x14ac:dyDescent="0.25">
      <c r="A187" s="135"/>
      <c r="B187" s="80" t="s">
        <v>278</v>
      </c>
      <c r="C187" s="2" t="s">
        <v>16</v>
      </c>
      <c r="D187" s="2">
        <v>1</v>
      </c>
      <c r="E187" s="2">
        <f>E186</f>
        <v>1</v>
      </c>
      <c r="F187" s="63"/>
      <c r="G187" s="2"/>
      <c r="H187" s="2"/>
      <c r="I187" s="2"/>
      <c r="J187" s="2"/>
      <c r="K187" s="2"/>
      <c r="L187" s="2"/>
    </row>
    <row r="188" spans="1:12" ht="25.5" x14ac:dyDescent="0.25">
      <c r="A188" s="133">
        <v>18</v>
      </c>
      <c r="B188" s="59" t="s">
        <v>37</v>
      </c>
      <c r="C188" s="60" t="s">
        <v>14</v>
      </c>
      <c r="D188" s="54"/>
      <c r="E188" s="54">
        <v>15</v>
      </c>
      <c r="F188" s="61"/>
      <c r="G188" s="61"/>
      <c r="H188" s="61"/>
      <c r="I188" s="61"/>
      <c r="J188" s="61"/>
      <c r="K188" s="61"/>
      <c r="L188" s="61"/>
    </row>
    <row r="189" spans="1:12" x14ac:dyDescent="0.25">
      <c r="A189" s="134"/>
      <c r="B189" s="62" t="s">
        <v>15</v>
      </c>
      <c r="C189" s="56" t="s">
        <v>16</v>
      </c>
      <c r="D189" s="2">
        <v>1</v>
      </c>
      <c r="E189" s="2">
        <f>E188*D189</f>
        <v>15</v>
      </c>
      <c r="F189" s="63"/>
      <c r="G189" s="63"/>
      <c r="H189" s="63"/>
      <c r="I189" s="63"/>
      <c r="J189" s="63"/>
      <c r="K189" s="63"/>
      <c r="L189" s="63"/>
    </row>
    <row r="190" spans="1:12" x14ac:dyDescent="0.25">
      <c r="A190" s="135"/>
      <c r="B190" s="62" t="s">
        <v>38</v>
      </c>
      <c r="C190" s="56" t="s">
        <v>22</v>
      </c>
      <c r="D190" s="2">
        <v>1.75</v>
      </c>
      <c r="E190" s="2">
        <f>E188*D190</f>
        <v>26.25</v>
      </c>
      <c r="F190" s="63"/>
      <c r="G190" s="63"/>
      <c r="H190" s="63"/>
      <c r="I190" s="63"/>
      <c r="J190" s="63"/>
      <c r="K190" s="63"/>
      <c r="L190" s="63"/>
    </row>
    <row r="191" spans="1:12" x14ac:dyDescent="0.25">
      <c r="A191" s="126" t="s">
        <v>243</v>
      </c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1:12" ht="25.5" x14ac:dyDescent="0.25">
      <c r="A192" s="127">
        <v>1</v>
      </c>
      <c r="B192" s="59" t="s">
        <v>245</v>
      </c>
      <c r="C192" s="54" t="s">
        <v>13</v>
      </c>
      <c r="D192" s="54"/>
      <c r="E192" s="54">
        <f>48.45*1.15</f>
        <v>55.717500000000001</v>
      </c>
      <c r="F192" s="61"/>
      <c r="G192" s="61"/>
      <c r="H192" s="61"/>
      <c r="I192" s="61"/>
      <c r="J192" s="61"/>
      <c r="K192" s="61"/>
      <c r="L192" s="61"/>
    </row>
    <row r="193" spans="1:12" ht="25.5" x14ac:dyDescent="0.25">
      <c r="A193" s="128"/>
      <c r="B193" s="80" t="s">
        <v>244</v>
      </c>
      <c r="C193" s="2" t="s">
        <v>13</v>
      </c>
      <c r="D193" s="2">
        <v>1.02</v>
      </c>
      <c r="E193" s="2">
        <f>E192*D193</f>
        <v>56.831850000000003</v>
      </c>
      <c r="F193" s="63"/>
      <c r="G193" s="63"/>
      <c r="H193" s="63"/>
      <c r="I193" s="63"/>
      <c r="J193" s="63"/>
      <c r="K193" s="63"/>
      <c r="L193" s="63"/>
    </row>
    <row r="194" spans="1:12" x14ac:dyDescent="0.25">
      <c r="A194" s="129">
        <v>2</v>
      </c>
      <c r="B194" s="59" t="s">
        <v>246</v>
      </c>
      <c r="C194" s="54" t="s">
        <v>13</v>
      </c>
      <c r="D194" s="2"/>
      <c r="E194" s="54">
        <v>27.3</v>
      </c>
      <c r="F194" s="63"/>
      <c r="G194" s="63"/>
      <c r="H194" s="63"/>
      <c r="I194" s="63"/>
      <c r="J194" s="63"/>
      <c r="K194" s="63"/>
      <c r="L194" s="63"/>
    </row>
    <row r="195" spans="1:12" x14ac:dyDescent="0.25">
      <c r="A195" s="127"/>
      <c r="B195" s="62" t="s">
        <v>15</v>
      </c>
      <c r="C195" s="2" t="s">
        <v>16</v>
      </c>
      <c r="D195" s="2">
        <v>1</v>
      </c>
      <c r="E195" s="2">
        <f>E194*D195</f>
        <v>27.3</v>
      </c>
      <c r="F195" s="63"/>
      <c r="G195" s="63"/>
      <c r="H195" s="63"/>
      <c r="I195" s="63"/>
      <c r="J195" s="63"/>
      <c r="K195" s="63"/>
      <c r="L195" s="63"/>
    </row>
    <row r="196" spans="1:12" x14ac:dyDescent="0.25">
      <c r="A196" s="127"/>
      <c r="B196" s="62" t="s">
        <v>24</v>
      </c>
      <c r="C196" s="2" t="s">
        <v>14</v>
      </c>
      <c r="D196" s="2">
        <v>3.2000000000000001E-2</v>
      </c>
      <c r="E196" s="2">
        <f>D196*E194</f>
        <v>0.87360000000000004</v>
      </c>
      <c r="F196" s="63"/>
      <c r="G196" s="63"/>
      <c r="H196" s="63"/>
      <c r="I196" s="63"/>
      <c r="J196" s="63"/>
      <c r="K196" s="63"/>
      <c r="L196" s="63"/>
    </row>
    <row r="197" spans="1:12" x14ac:dyDescent="0.25">
      <c r="A197" s="128"/>
      <c r="B197" s="62" t="s">
        <v>17</v>
      </c>
      <c r="C197" s="2" t="s">
        <v>16</v>
      </c>
      <c r="D197" s="2">
        <v>0.3</v>
      </c>
      <c r="E197" s="2">
        <f>E194*D197</f>
        <v>8.19</v>
      </c>
      <c r="F197" s="2"/>
      <c r="G197" s="63"/>
      <c r="H197" s="63"/>
      <c r="I197" s="63"/>
      <c r="J197" s="63"/>
      <c r="K197" s="63"/>
      <c r="L197" s="63"/>
    </row>
    <row r="198" spans="1:12" ht="25.5" x14ac:dyDescent="0.25">
      <c r="A198" s="129">
        <v>3</v>
      </c>
      <c r="B198" s="59" t="s">
        <v>247</v>
      </c>
      <c r="C198" s="54" t="s">
        <v>13</v>
      </c>
      <c r="D198" s="54"/>
      <c r="E198" s="54">
        <v>27.3</v>
      </c>
      <c r="F198" s="61"/>
      <c r="G198" s="61"/>
      <c r="H198" s="61"/>
      <c r="I198" s="61"/>
      <c r="J198" s="61"/>
      <c r="K198" s="61"/>
      <c r="L198" s="61"/>
    </row>
    <row r="199" spans="1:12" x14ac:dyDescent="0.25">
      <c r="A199" s="127"/>
      <c r="B199" s="62" t="s">
        <v>15</v>
      </c>
      <c r="C199" s="2" t="s">
        <v>16</v>
      </c>
      <c r="D199" s="2">
        <v>1</v>
      </c>
      <c r="E199" s="2">
        <f>E198*D199</f>
        <v>27.3</v>
      </c>
      <c r="F199" s="63"/>
      <c r="G199" s="63"/>
      <c r="H199" s="63"/>
      <c r="I199" s="63"/>
      <c r="J199" s="63"/>
      <c r="K199" s="63"/>
      <c r="L199" s="63"/>
    </row>
    <row r="200" spans="1:12" x14ac:dyDescent="0.25">
      <c r="A200" s="127"/>
      <c r="B200" s="62" t="s">
        <v>154</v>
      </c>
      <c r="C200" s="2" t="s">
        <v>16</v>
      </c>
      <c r="D200" s="2">
        <v>0.04</v>
      </c>
      <c r="E200" s="2">
        <f>E198*D200</f>
        <v>1.0920000000000001</v>
      </c>
      <c r="F200" s="63"/>
      <c r="G200" s="63"/>
      <c r="H200" s="63"/>
      <c r="I200" s="63"/>
      <c r="J200" s="63"/>
      <c r="K200" s="63"/>
      <c r="L200" s="63"/>
    </row>
    <row r="201" spans="1:12" x14ac:dyDescent="0.25">
      <c r="A201" s="127"/>
      <c r="B201" s="62" t="s">
        <v>155</v>
      </c>
      <c r="C201" s="2" t="s">
        <v>23</v>
      </c>
      <c r="D201" s="2">
        <v>0.1</v>
      </c>
      <c r="E201" s="2">
        <f>E198*D201</f>
        <v>2.7300000000000004</v>
      </c>
      <c r="F201" s="63"/>
      <c r="G201" s="63"/>
      <c r="H201" s="63"/>
      <c r="I201" s="63"/>
      <c r="J201" s="63"/>
      <c r="K201" s="63"/>
      <c r="L201" s="63"/>
    </row>
    <row r="202" spans="1:12" x14ac:dyDescent="0.25">
      <c r="A202" s="127"/>
      <c r="B202" s="62" t="s">
        <v>156</v>
      </c>
      <c r="C202" s="2" t="s">
        <v>14</v>
      </c>
      <c r="D202" s="2">
        <v>0.02</v>
      </c>
      <c r="E202" s="2">
        <f>E198*D202</f>
        <v>0.54600000000000004</v>
      </c>
      <c r="F202" s="63"/>
      <c r="G202" s="63"/>
      <c r="H202" s="63"/>
      <c r="I202" s="63"/>
      <c r="J202" s="63"/>
      <c r="K202" s="63"/>
      <c r="L202" s="63"/>
    </row>
    <row r="203" spans="1:12" x14ac:dyDescent="0.25">
      <c r="A203" s="127"/>
      <c r="B203" s="62" t="s">
        <v>157</v>
      </c>
      <c r="C203" s="2" t="s">
        <v>22</v>
      </c>
      <c r="D203" s="2">
        <v>1.2E-2</v>
      </c>
      <c r="E203" s="2">
        <f>E198*D203</f>
        <v>0.3276</v>
      </c>
      <c r="F203" s="63"/>
      <c r="G203" s="63"/>
      <c r="H203" s="63"/>
      <c r="I203" s="63"/>
      <c r="J203" s="63"/>
      <c r="K203" s="63"/>
      <c r="L203" s="63"/>
    </row>
    <row r="204" spans="1:12" x14ac:dyDescent="0.25">
      <c r="A204" s="127"/>
      <c r="B204" s="62" t="s">
        <v>26</v>
      </c>
      <c r="C204" s="2" t="s">
        <v>23</v>
      </c>
      <c r="D204" s="2">
        <v>0.15</v>
      </c>
      <c r="E204" s="2">
        <f>E198*D204</f>
        <v>4.0949999999999998</v>
      </c>
      <c r="F204" s="63"/>
      <c r="G204" s="63"/>
      <c r="H204" s="63"/>
      <c r="I204" s="63"/>
      <c r="J204" s="63"/>
      <c r="K204" s="63"/>
      <c r="L204" s="63"/>
    </row>
    <row r="205" spans="1:12" x14ac:dyDescent="0.25">
      <c r="A205" s="127"/>
      <c r="B205" s="62" t="s">
        <v>194</v>
      </c>
      <c r="C205" s="2" t="s">
        <v>23</v>
      </c>
      <c r="D205" s="2">
        <v>0.55000000000000004</v>
      </c>
      <c r="E205" s="2">
        <f>E198*D205</f>
        <v>15.015000000000002</v>
      </c>
      <c r="F205" s="63"/>
      <c r="G205" s="63"/>
      <c r="H205" s="63"/>
      <c r="I205" s="63"/>
      <c r="J205" s="63"/>
      <c r="K205" s="63"/>
      <c r="L205" s="63"/>
    </row>
    <row r="206" spans="1:12" x14ac:dyDescent="0.25">
      <c r="A206" s="128"/>
      <c r="B206" s="62" t="s">
        <v>17</v>
      </c>
      <c r="C206" s="2" t="s">
        <v>16</v>
      </c>
      <c r="D206" s="2">
        <v>0.1</v>
      </c>
      <c r="E206" s="2">
        <f>E198*D206</f>
        <v>2.7300000000000004</v>
      </c>
      <c r="F206" s="2"/>
      <c r="G206" s="63"/>
      <c r="H206" s="63"/>
      <c r="I206" s="63"/>
      <c r="J206" s="63"/>
      <c r="K206" s="63"/>
      <c r="L206" s="63"/>
    </row>
    <row r="207" spans="1:12" x14ac:dyDescent="0.25">
      <c r="A207" s="3"/>
      <c r="B207" s="11" t="s">
        <v>7</v>
      </c>
      <c r="C207" s="12"/>
      <c r="D207" s="13"/>
      <c r="E207" s="14"/>
      <c r="F207" s="15"/>
      <c r="G207" s="15">
        <f>SUM(G9:G206)</f>
        <v>0</v>
      </c>
      <c r="H207" s="15"/>
      <c r="I207" s="15"/>
      <c r="J207" s="15"/>
      <c r="K207" s="15"/>
      <c r="L207" s="15">
        <f>SUM(L9:L206)</f>
        <v>0</v>
      </c>
    </row>
    <row r="208" spans="1:12" x14ac:dyDescent="0.25">
      <c r="A208" s="3"/>
      <c r="B208" s="6" t="s">
        <v>30</v>
      </c>
      <c r="C208" s="16">
        <v>0.05</v>
      </c>
      <c r="D208" s="13"/>
      <c r="E208" s="14"/>
      <c r="F208" s="15"/>
      <c r="G208" s="15"/>
      <c r="H208" s="15"/>
      <c r="I208" s="15"/>
      <c r="J208" s="15"/>
      <c r="K208" s="15"/>
      <c r="L208" s="7">
        <f>G207*C208</f>
        <v>0</v>
      </c>
    </row>
    <row r="209" spans="1:12" x14ac:dyDescent="0.25">
      <c r="A209" s="3"/>
      <c r="B209" s="17" t="s">
        <v>7</v>
      </c>
      <c r="C209" s="16"/>
      <c r="D209" s="13"/>
      <c r="E209" s="14"/>
      <c r="F209" s="15"/>
      <c r="G209" s="15"/>
      <c r="H209" s="15"/>
      <c r="I209" s="15"/>
      <c r="J209" s="15"/>
      <c r="K209" s="15"/>
      <c r="L209" s="7">
        <f>L208+L207</f>
        <v>0</v>
      </c>
    </row>
    <row r="210" spans="1:12" x14ac:dyDescent="0.25">
      <c r="A210" s="3"/>
      <c r="B210" s="18" t="s">
        <v>31</v>
      </c>
      <c r="C210" s="19">
        <v>0.1</v>
      </c>
      <c r="D210" s="13"/>
      <c r="E210" s="14"/>
      <c r="F210" s="15"/>
      <c r="G210" s="15"/>
      <c r="H210" s="15"/>
      <c r="I210" s="15"/>
      <c r="J210" s="15"/>
      <c r="K210" s="15"/>
      <c r="L210" s="7">
        <f>L209*C210</f>
        <v>0</v>
      </c>
    </row>
    <row r="211" spans="1:12" x14ac:dyDescent="0.25">
      <c r="A211" s="3"/>
      <c r="B211" s="17" t="s">
        <v>7</v>
      </c>
      <c r="C211" s="19"/>
      <c r="D211" s="13"/>
      <c r="E211" s="14"/>
      <c r="F211" s="15"/>
      <c r="G211" s="15"/>
      <c r="H211" s="15"/>
      <c r="I211" s="15"/>
      <c r="J211" s="15"/>
      <c r="K211" s="15"/>
      <c r="L211" s="7">
        <f>L210+L209</f>
        <v>0</v>
      </c>
    </row>
    <row r="212" spans="1:12" x14ac:dyDescent="0.25">
      <c r="A212" s="3"/>
      <c r="B212" s="20" t="s">
        <v>32</v>
      </c>
      <c r="C212" s="16">
        <v>0.08</v>
      </c>
      <c r="D212" s="6"/>
      <c r="E212" s="21"/>
      <c r="F212" s="20"/>
      <c r="G212" s="22"/>
      <c r="H212" s="22"/>
      <c r="I212" s="22"/>
      <c r="J212" s="22"/>
      <c r="K212" s="22"/>
      <c r="L212" s="23">
        <f>L211*C212</f>
        <v>0</v>
      </c>
    </row>
    <row r="213" spans="1:12" x14ac:dyDescent="0.25">
      <c r="A213" s="3"/>
      <c r="B213" s="17" t="s">
        <v>7</v>
      </c>
      <c r="C213" s="24"/>
      <c r="D213" s="24"/>
      <c r="E213" s="24"/>
      <c r="F213" s="24"/>
      <c r="G213" s="25"/>
      <c r="H213" s="25"/>
      <c r="I213" s="25"/>
      <c r="J213" s="25"/>
      <c r="K213" s="25"/>
      <c r="L213" s="8">
        <f>SUM(L211:L212)</f>
        <v>0</v>
      </c>
    </row>
    <row r="214" spans="1:12" x14ac:dyDescent="0.25">
      <c r="A214" s="3"/>
      <c r="B214" s="26" t="s">
        <v>33</v>
      </c>
      <c r="C214" s="27">
        <v>0.05</v>
      </c>
      <c r="D214" s="28"/>
      <c r="E214" s="28"/>
      <c r="F214" s="28"/>
      <c r="G214" s="28"/>
      <c r="H214" s="28"/>
      <c r="I214" s="28"/>
      <c r="J214" s="28"/>
      <c r="K214" s="28"/>
      <c r="L214" s="8">
        <f>L213*C214</f>
        <v>0</v>
      </c>
    </row>
    <row r="215" spans="1:12" x14ac:dyDescent="0.25">
      <c r="A215" s="3"/>
      <c r="B215" s="17" t="s">
        <v>7</v>
      </c>
      <c r="C215" s="29"/>
      <c r="D215" s="28"/>
      <c r="E215" s="28"/>
      <c r="F215" s="28"/>
      <c r="G215" s="28"/>
      <c r="H215" s="28"/>
      <c r="I215" s="28"/>
      <c r="J215" s="28"/>
      <c r="K215" s="28"/>
      <c r="L215" s="8">
        <f>SUM(L213:L214)</f>
        <v>0</v>
      </c>
    </row>
    <row r="216" spans="1:12" x14ac:dyDescent="0.25">
      <c r="A216" s="3"/>
      <c r="B216" s="26" t="s">
        <v>34</v>
      </c>
      <c r="C216" s="27">
        <v>0.18</v>
      </c>
      <c r="D216" s="28"/>
      <c r="E216" s="28"/>
      <c r="F216" s="28"/>
      <c r="G216" s="28"/>
      <c r="H216" s="28"/>
      <c r="I216" s="28"/>
      <c r="J216" s="28"/>
      <c r="K216" s="28"/>
      <c r="L216" s="8">
        <f>L215*C216</f>
        <v>0</v>
      </c>
    </row>
    <row r="217" spans="1:12" x14ac:dyDescent="0.25">
      <c r="A217" s="3"/>
      <c r="B217" s="28" t="s">
        <v>35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30">
        <f>L216+L215</f>
        <v>0</v>
      </c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</sheetData>
  <autoFilter ref="B6:L217" xr:uid="{00000000-0009-0000-0000-000001000000}">
    <filterColumn colId="2" showButton="0"/>
    <filterColumn colId="4" showButton="0"/>
    <filterColumn colId="6" showButton="0"/>
    <filterColumn colId="8" showButton="0"/>
  </autoFilter>
  <mergeCells count="57">
    <mergeCell ref="A6:A7"/>
    <mergeCell ref="A142:A145"/>
    <mergeCell ref="A18:A19"/>
    <mergeCell ref="B2:D2"/>
    <mergeCell ref="D4:F4"/>
    <mergeCell ref="B6:B7"/>
    <mergeCell ref="C6:C7"/>
    <mergeCell ref="D6:E6"/>
    <mergeCell ref="F6:G6"/>
    <mergeCell ref="A113:A116"/>
    <mergeCell ref="A129:A134"/>
    <mergeCell ref="A12:A13"/>
    <mergeCell ref="A14:A15"/>
    <mergeCell ref="A188:A190"/>
    <mergeCell ref="A179:A181"/>
    <mergeCell ref="A170:A174"/>
    <mergeCell ref="A166:A169"/>
    <mergeCell ref="A151:A155"/>
    <mergeCell ref="A146:A150"/>
    <mergeCell ref="A186:A187"/>
    <mergeCell ref="A10:A11"/>
    <mergeCell ref="A16:A17"/>
    <mergeCell ref="A22:A23"/>
    <mergeCell ref="A78:A81"/>
    <mergeCell ref="A105:A108"/>
    <mergeCell ref="J6:K6"/>
    <mergeCell ref="A161:A165"/>
    <mergeCell ref="A9:L9"/>
    <mergeCell ref="A24:A26"/>
    <mergeCell ref="A109:A112"/>
    <mergeCell ref="A45:A49"/>
    <mergeCell ref="A102:A104"/>
    <mergeCell ref="A117:A122"/>
    <mergeCell ref="A156:A160"/>
    <mergeCell ref="A27:L27"/>
    <mergeCell ref="A20:A21"/>
    <mergeCell ref="A28:A30"/>
    <mergeCell ref="A31:A39"/>
    <mergeCell ref="A87:A91"/>
    <mergeCell ref="L6:L7"/>
    <mergeCell ref="H6:I6"/>
    <mergeCell ref="A191:L191"/>
    <mergeCell ref="A192:A193"/>
    <mergeCell ref="A194:A197"/>
    <mergeCell ref="A198:A206"/>
    <mergeCell ref="A40:A44"/>
    <mergeCell ref="A50:A57"/>
    <mergeCell ref="A82:A86"/>
    <mergeCell ref="A123:A128"/>
    <mergeCell ref="A92:A96"/>
    <mergeCell ref="A97:A101"/>
    <mergeCell ref="A58:A66"/>
    <mergeCell ref="A73:A77"/>
    <mergeCell ref="A67:A72"/>
    <mergeCell ref="A175:A178"/>
    <mergeCell ref="A182:A185"/>
    <mergeCell ref="A135:A141"/>
  </mergeCells>
  <conditionalFormatting sqref="C184:D184">
    <cfRule type="cellIs" dxfId="3" priority="4" stopIfTrue="1" operator="equal">
      <formula>0</formula>
    </cfRule>
  </conditionalFormatting>
  <conditionalFormatting sqref="D185:D186">
    <cfRule type="cellIs" dxfId="2" priority="3" stopIfTrue="1" operator="equal">
      <formula>0</formula>
    </cfRule>
  </conditionalFormatting>
  <conditionalFormatting sqref="D174">
    <cfRule type="cellIs" dxfId="1" priority="2" stopIfTrue="1" operator="equal">
      <formula>0</formula>
    </cfRule>
  </conditionalFormatting>
  <conditionalFormatting sqref="D17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03"/>
  <sheetViews>
    <sheetView topLeftCell="A117" workbookViewId="0">
      <selection activeCell="F136" sqref="F136:L180"/>
    </sheetView>
  </sheetViews>
  <sheetFormatPr defaultRowHeight="15" x14ac:dyDescent="0.25"/>
  <cols>
    <col min="1" max="1" width="4" style="9" customWidth="1"/>
    <col min="2" max="2" width="55" style="10" customWidth="1"/>
    <col min="3" max="3" width="11.140625" style="58" customWidth="1"/>
    <col min="4" max="4" width="10.42578125" style="58" customWidth="1"/>
    <col min="5" max="11" width="9.140625" style="58"/>
    <col min="12" max="12" width="18.42578125" style="58" customWidth="1"/>
    <col min="13" max="16384" width="9.140625" style="9"/>
  </cols>
  <sheetData>
    <row r="2" spans="1:12" ht="65.25" customHeight="1" x14ac:dyDescent="0.25">
      <c r="B2" s="125" t="s">
        <v>298</v>
      </c>
      <c r="C2" s="125"/>
      <c r="D2" s="125"/>
      <c r="E2" s="125"/>
      <c r="F2" s="125"/>
    </row>
    <row r="4" spans="1:12" x14ac:dyDescent="0.25">
      <c r="D4" s="147" t="s">
        <v>12</v>
      </c>
      <c r="E4" s="147"/>
      <c r="F4" s="147"/>
    </row>
    <row r="6" spans="1:12" ht="50.25" customHeight="1" x14ac:dyDescent="0.25">
      <c r="A6" s="148" t="s">
        <v>9</v>
      </c>
      <c r="B6" s="143" t="s">
        <v>0</v>
      </c>
      <c r="C6" s="143" t="s">
        <v>1</v>
      </c>
      <c r="D6" s="145" t="s">
        <v>2</v>
      </c>
      <c r="E6" s="146"/>
      <c r="F6" s="145" t="s">
        <v>5</v>
      </c>
      <c r="G6" s="146"/>
      <c r="H6" s="145" t="s">
        <v>8</v>
      </c>
      <c r="I6" s="146"/>
      <c r="J6" s="136" t="s">
        <v>10</v>
      </c>
      <c r="K6" s="137"/>
      <c r="L6" s="143" t="s">
        <v>7</v>
      </c>
    </row>
    <row r="7" spans="1:12" ht="80.25" customHeight="1" x14ac:dyDescent="0.25">
      <c r="A7" s="148"/>
      <c r="B7" s="144"/>
      <c r="C7" s="14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4"/>
    </row>
    <row r="8" spans="1:12" x14ac:dyDescent="0.25">
      <c r="A8" s="57">
        <v>1</v>
      </c>
      <c r="B8" s="57">
        <v>2</v>
      </c>
      <c r="C8" s="57">
        <v>3</v>
      </c>
      <c r="D8" s="57">
        <v>4</v>
      </c>
      <c r="E8" s="57" t="s">
        <v>200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</row>
    <row r="9" spans="1:12" x14ac:dyDescent="0.25">
      <c r="A9" s="152" t="s">
        <v>81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x14ac:dyDescent="0.25">
      <c r="A10" s="153">
        <v>1</v>
      </c>
      <c r="B10" s="64" t="s">
        <v>82</v>
      </c>
      <c r="C10" s="54" t="s">
        <v>13</v>
      </c>
      <c r="D10" s="2"/>
      <c r="E10" s="2">
        <v>120</v>
      </c>
      <c r="F10" s="2"/>
      <c r="G10" s="2"/>
      <c r="H10" s="2"/>
      <c r="I10" s="2"/>
      <c r="J10" s="2"/>
      <c r="K10" s="2"/>
      <c r="L10" s="2"/>
    </row>
    <row r="11" spans="1:12" x14ac:dyDescent="0.25">
      <c r="A11" s="154"/>
      <c r="B11" s="62" t="s">
        <v>15</v>
      </c>
      <c r="C11" s="2" t="s">
        <v>16</v>
      </c>
      <c r="D11" s="2">
        <v>1</v>
      </c>
      <c r="E11" s="2">
        <f>E10*D11</f>
        <v>120</v>
      </c>
      <c r="F11" s="2"/>
      <c r="G11" s="2"/>
      <c r="H11" s="2"/>
      <c r="I11" s="55"/>
      <c r="J11" s="2"/>
      <c r="K11" s="2"/>
      <c r="L11" s="55"/>
    </row>
    <row r="12" spans="1:12" x14ac:dyDescent="0.25">
      <c r="A12" s="155"/>
      <c r="B12" s="62" t="s">
        <v>89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39" t="s">
        <v>11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1"/>
    </row>
    <row r="14" spans="1:12" ht="25.5" x14ac:dyDescent="0.25">
      <c r="A14" s="153">
        <v>1</v>
      </c>
      <c r="B14" s="59" t="s">
        <v>219</v>
      </c>
      <c r="C14" s="60" t="s">
        <v>13</v>
      </c>
      <c r="D14" s="54"/>
      <c r="E14" s="54">
        <v>41.2</v>
      </c>
      <c r="F14" s="61"/>
      <c r="G14" s="61"/>
      <c r="H14" s="61"/>
      <c r="I14" s="61"/>
      <c r="J14" s="61"/>
      <c r="K14" s="61"/>
      <c r="L14" s="61"/>
    </row>
    <row r="15" spans="1:12" x14ac:dyDescent="0.25">
      <c r="A15" s="154"/>
      <c r="B15" s="62" t="s">
        <v>15</v>
      </c>
      <c r="C15" s="56" t="s">
        <v>16</v>
      </c>
      <c r="D15" s="2">
        <v>1</v>
      </c>
      <c r="E15" s="2">
        <f>E14*D15</f>
        <v>41.2</v>
      </c>
      <c r="F15" s="63"/>
      <c r="G15" s="63"/>
      <c r="H15" s="63"/>
      <c r="I15" s="63"/>
      <c r="J15" s="63"/>
      <c r="K15" s="63"/>
      <c r="L15" s="63"/>
    </row>
    <row r="16" spans="1:12" x14ac:dyDescent="0.25">
      <c r="A16" s="155"/>
      <c r="B16" s="62" t="s">
        <v>220</v>
      </c>
      <c r="C16" s="56" t="s">
        <v>91</v>
      </c>
      <c r="D16" s="2"/>
      <c r="E16" s="2">
        <v>1</v>
      </c>
      <c r="F16" s="63"/>
      <c r="G16" s="63"/>
      <c r="H16" s="63"/>
      <c r="I16" s="63"/>
      <c r="J16" s="63"/>
      <c r="K16" s="63"/>
      <c r="L16" s="63"/>
    </row>
    <row r="17" spans="1:13" ht="65.25" customHeight="1" x14ac:dyDescent="0.25">
      <c r="A17" s="153">
        <v>2</v>
      </c>
      <c r="B17" s="59" t="s">
        <v>241</v>
      </c>
      <c r="C17" s="60" t="s">
        <v>87</v>
      </c>
      <c r="D17" s="54"/>
      <c r="E17" s="54">
        <v>14.48</v>
      </c>
      <c r="F17" s="61"/>
      <c r="G17" s="61"/>
      <c r="H17" s="61"/>
      <c r="I17" s="61"/>
      <c r="J17" s="61"/>
      <c r="K17" s="61"/>
      <c r="L17" s="61"/>
    </row>
    <row r="18" spans="1:13" x14ac:dyDescent="0.25">
      <c r="A18" s="154"/>
      <c r="B18" s="62" t="s">
        <v>197</v>
      </c>
      <c r="C18" s="56" t="s">
        <v>91</v>
      </c>
      <c r="D18" s="2"/>
      <c r="E18" s="2">
        <v>1</v>
      </c>
      <c r="F18" s="63"/>
      <c r="G18" s="63"/>
      <c r="H18" s="63"/>
      <c r="I18" s="63"/>
      <c r="J18" s="63"/>
      <c r="K18" s="63"/>
      <c r="L18" s="63"/>
    </row>
    <row r="19" spans="1:13" x14ac:dyDescent="0.25">
      <c r="A19" s="153">
        <v>4</v>
      </c>
      <c r="B19" s="59" t="s">
        <v>221</v>
      </c>
      <c r="C19" s="60" t="s">
        <v>87</v>
      </c>
      <c r="D19" s="54"/>
      <c r="E19" s="54">
        <v>0.2</v>
      </c>
      <c r="F19" s="61"/>
      <c r="G19" s="61"/>
      <c r="H19" s="61"/>
      <c r="I19" s="61"/>
      <c r="J19" s="61"/>
      <c r="K19" s="61"/>
      <c r="L19" s="61"/>
    </row>
    <row r="20" spans="1:13" x14ac:dyDescent="0.25">
      <c r="A20" s="155"/>
      <c r="B20" s="62" t="s">
        <v>15</v>
      </c>
      <c r="C20" s="56" t="s">
        <v>16</v>
      </c>
      <c r="D20" s="2">
        <v>1</v>
      </c>
      <c r="E20" s="2">
        <f>E19*D20</f>
        <v>0.2</v>
      </c>
      <c r="F20" s="63"/>
      <c r="G20" s="63"/>
      <c r="H20" s="63"/>
      <c r="I20" s="63"/>
      <c r="J20" s="63"/>
      <c r="K20" s="63"/>
      <c r="L20" s="63"/>
    </row>
    <row r="21" spans="1:13" ht="25.5" x14ac:dyDescent="0.25">
      <c r="A21" s="129">
        <v>6</v>
      </c>
      <c r="B21" s="59" t="s">
        <v>37</v>
      </c>
      <c r="C21" s="60" t="s">
        <v>14</v>
      </c>
      <c r="D21" s="54"/>
      <c r="E21" s="54">
        <v>17.364000000000001</v>
      </c>
      <c r="F21" s="61"/>
      <c r="G21" s="61"/>
      <c r="H21" s="61"/>
      <c r="I21" s="61"/>
      <c r="J21" s="61"/>
      <c r="K21" s="61"/>
      <c r="L21" s="61"/>
    </row>
    <row r="22" spans="1:13" x14ac:dyDescent="0.25">
      <c r="A22" s="127"/>
      <c r="B22" s="62" t="s">
        <v>15</v>
      </c>
      <c r="C22" s="56" t="s">
        <v>16</v>
      </c>
      <c r="D22" s="2">
        <v>1</v>
      </c>
      <c r="E22" s="2">
        <f>E21*D22</f>
        <v>17.364000000000001</v>
      </c>
      <c r="F22" s="63"/>
      <c r="G22" s="63"/>
      <c r="H22" s="63"/>
      <c r="I22" s="63"/>
      <c r="J22" s="63"/>
      <c r="K22" s="63"/>
      <c r="L22" s="63"/>
    </row>
    <row r="23" spans="1:13" x14ac:dyDescent="0.25">
      <c r="A23" s="128"/>
      <c r="B23" s="62" t="s">
        <v>38</v>
      </c>
      <c r="C23" s="56" t="s">
        <v>22</v>
      </c>
      <c r="D23" s="2">
        <v>1.75</v>
      </c>
      <c r="E23" s="2">
        <f>E21*D23</f>
        <v>30.387</v>
      </c>
      <c r="F23" s="63"/>
      <c r="G23" s="63"/>
      <c r="H23" s="63"/>
      <c r="I23" s="63"/>
      <c r="J23" s="63"/>
      <c r="K23" s="63"/>
      <c r="L23" s="63"/>
    </row>
    <row r="24" spans="1:13" x14ac:dyDescent="0.25">
      <c r="A24" s="126" t="s">
        <v>144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25.5" x14ac:dyDescent="0.25">
      <c r="A25" s="130">
        <v>1</v>
      </c>
      <c r="B25" s="59" t="s">
        <v>253</v>
      </c>
      <c r="C25" s="54" t="s">
        <v>87</v>
      </c>
      <c r="D25" s="64"/>
      <c r="E25" s="54">
        <v>3.12</v>
      </c>
      <c r="F25" s="64"/>
      <c r="G25" s="64"/>
      <c r="H25" s="64"/>
      <c r="I25" s="64"/>
      <c r="J25" s="64"/>
      <c r="K25" s="64"/>
      <c r="L25" s="64"/>
      <c r="M25" s="53"/>
    </row>
    <row r="26" spans="1:13" x14ac:dyDescent="0.25">
      <c r="A26" s="131"/>
      <c r="B26" s="62" t="s">
        <v>15</v>
      </c>
      <c r="C26" s="2" t="s">
        <v>16</v>
      </c>
      <c r="D26" s="2">
        <v>1.1000000000000001</v>
      </c>
      <c r="E26" s="2">
        <f>E25*D26</f>
        <v>3.4320000000000004</v>
      </c>
      <c r="F26" s="63"/>
      <c r="G26" s="63"/>
      <c r="H26" s="63"/>
      <c r="I26" s="63"/>
      <c r="J26" s="63"/>
      <c r="K26" s="63"/>
      <c r="L26" s="63"/>
      <c r="M26" s="53"/>
    </row>
    <row r="27" spans="1:13" x14ac:dyDescent="0.25">
      <c r="A27" s="132"/>
      <c r="B27" s="65" t="s">
        <v>116</v>
      </c>
      <c r="C27" s="66" t="s">
        <v>87</v>
      </c>
      <c r="D27" s="66">
        <v>1.21</v>
      </c>
      <c r="E27" s="23">
        <f>E25*D27</f>
        <v>3.7751999999999999</v>
      </c>
      <c r="F27" s="67"/>
      <c r="G27" s="23"/>
      <c r="H27" s="68"/>
      <c r="I27" s="23"/>
      <c r="J27" s="23"/>
      <c r="K27" s="23"/>
      <c r="L27" s="23"/>
      <c r="M27" s="53"/>
    </row>
    <row r="28" spans="1:13" x14ac:dyDescent="0.25">
      <c r="A28" s="130">
        <v>2</v>
      </c>
      <c r="B28" s="92" t="s">
        <v>242</v>
      </c>
      <c r="C28" s="70" t="s">
        <v>19</v>
      </c>
      <c r="D28" s="71"/>
      <c r="E28" s="72">
        <v>39.5</v>
      </c>
      <c r="F28" s="73"/>
      <c r="G28" s="74"/>
      <c r="H28" s="73"/>
      <c r="I28" s="74"/>
      <c r="J28" s="73"/>
      <c r="K28" s="73"/>
      <c r="L28" s="74"/>
      <c r="M28" s="53"/>
    </row>
    <row r="29" spans="1:13" x14ac:dyDescent="0.25">
      <c r="A29" s="131"/>
      <c r="B29" s="62" t="s">
        <v>15</v>
      </c>
      <c r="C29" s="76" t="s">
        <v>16</v>
      </c>
      <c r="D29" s="66">
        <v>1</v>
      </c>
      <c r="E29" s="7">
        <f>E28*D29</f>
        <v>39.5</v>
      </c>
      <c r="F29" s="7"/>
      <c r="G29" s="7"/>
      <c r="H29" s="7"/>
      <c r="I29" s="7"/>
      <c r="J29" s="7"/>
      <c r="K29" s="7"/>
      <c r="L29" s="7"/>
      <c r="M29" s="53"/>
    </row>
    <row r="30" spans="1:13" x14ac:dyDescent="0.25">
      <c r="A30" s="131"/>
      <c r="B30" s="65" t="s">
        <v>92</v>
      </c>
      <c r="C30" s="66" t="s">
        <v>87</v>
      </c>
      <c r="D30" s="7"/>
      <c r="E30" s="7">
        <v>5.9249999999999998</v>
      </c>
      <c r="F30" s="66"/>
      <c r="G30" s="7"/>
      <c r="H30" s="7"/>
      <c r="I30" s="7"/>
      <c r="J30" s="7"/>
      <c r="K30" s="7"/>
      <c r="L30" s="7"/>
      <c r="M30" s="53"/>
    </row>
    <row r="31" spans="1:13" x14ac:dyDescent="0.25">
      <c r="A31" s="131"/>
      <c r="B31" s="93" t="s">
        <v>206</v>
      </c>
      <c r="C31" s="67" t="s">
        <v>22</v>
      </c>
      <c r="D31" s="67"/>
      <c r="E31" s="23">
        <f>0.03*1.05</f>
        <v>3.15E-2</v>
      </c>
      <c r="F31" s="63"/>
      <c r="G31" s="23"/>
      <c r="H31" s="23"/>
      <c r="I31" s="23"/>
      <c r="J31" s="23"/>
      <c r="K31" s="23"/>
      <c r="L31" s="23"/>
      <c r="M31" s="53"/>
    </row>
    <row r="32" spans="1:13" x14ac:dyDescent="0.25">
      <c r="A32" s="131"/>
      <c r="B32" s="93" t="s">
        <v>207</v>
      </c>
      <c r="C32" s="67" t="s">
        <v>22</v>
      </c>
      <c r="D32" s="67"/>
      <c r="E32" s="23">
        <f>0.125*1.05</f>
        <v>0.13125000000000001</v>
      </c>
      <c r="F32" s="63"/>
      <c r="G32" s="23"/>
      <c r="H32" s="23"/>
      <c r="I32" s="23"/>
      <c r="J32" s="23"/>
      <c r="K32" s="23"/>
      <c r="L32" s="23"/>
      <c r="M32" s="53"/>
    </row>
    <row r="33" spans="1:13" x14ac:dyDescent="0.25">
      <c r="A33" s="131"/>
      <c r="B33" s="62" t="s">
        <v>210</v>
      </c>
      <c r="C33" s="2" t="s">
        <v>18</v>
      </c>
      <c r="D33" s="2">
        <v>0.11</v>
      </c>
      <c r="E33" s="63">
        <f>E29*D33</f>
        <v>4.3449999999999998</v>
      </c>
      <c r="F33" s="63"/>
      <c r="G33" s="63"/>
      <c r="H33" s="63"/>
      <c r="I33" s="63"/>
      <c r="J33" s="63"/>
      <c r="K33" s="63"/>
      <c r="L33" s="63"/>
      <c r="M33" s="53"/>
    </row>
    <row r="34" spans="1:13" x14ac:dyDescent="0.25">
      <c r="A34" s="131"/>
      <c r="B34" s="62" t="s">
        <v>211</v>
      </c>
      <c r="C34" s="2" t="s">
        <v>18</v>
      </c>
      <c r="D34" s="2">
        <v>0.13</v>
      </c>
      <c r="E34" s="63">
        <f>E29*D34</f>
        <v>5.1349999999999998</v>
      </c>
      <c r="F34" s="63"/>
      <c r="G34" s="63"/>
      <c r="H34" s="63"/>
      <c r="I34" s="63"/>
      <c r="J34" s="63"/>
      <c r="K34" s="63"/>
      <c r="L34" s="63"/>
      <c r="M34" s="53"/>
    </row>
    <row r="35" spans="1:13" x14ac:dyDescent="0.25">
      <c r="A35" s="132"/>
      <c r="B35" s="65" t="s">
        <v>17</v>
      </c>
      <c r="C35" s="76" t="s">
        <v>16</v>
      </c>
      <c r="D35" s="7">
        <v>0.25</v>
      </c>
      <c r="E35" s="7">
        <f>E28*D35</f>
        <v>9.875</v>
      </c>
      <c r="F35" s="7"/>
      <c r="G35" s="7"/>
      <c r="H35" s="7"/>
      <c r="I35" s="7"/>
      <c r="J35" s="7"/>
      <c r="K35" s="7"/>
      <c r="L35" s="7"/>
      <c r="M35" s="53"/>
    </row>
    <row r="36" spans="1:13" ht="25.5" x14ac:dyDescent="0.25">
      <c r="A36" s="130">
        <v>3</v>
      </c>
      <c r="B36" s="59" t="s">
        <v>226</v>
      </c>
      <c r="C36" s="54" t="s">
        <v>13</v>
      </c>
      <c r="D36" s="54"/>
      <c r="E36" s="54">
        <v>6</v>
      </c>
      <c r="F36" s="61"/>
      <c r="G36" s="61"/>
      <c r="H36" s="61"/>
      <c r="I36" s="61"/>
      <c r="J36" s="61"/>
      <c r="K36" s="61"/>
      <c r="L36" s="61"/>
      <c r="M36" s="53"/>
    </row>
    <row r="37" spans="1:13" x14ac:dyDescent="0.25">
      <c r="A37" s="131"/>
      <c r="B37" s="62" t="s">
        <v>15</v>
      </c>
      <c r="C37" s="2" t="s">
        <v>16</v>
      </c>
      <c r="D37" s="2">
        <v>1</v>
      </c>
      <c r="E37" s="2">
        <f>E36*D37</f>
        <v>6</v>
      </c>
      <c r="F37" s="63"/>
      <c r="G37" s="63"/>
      <c r="H37" s="63"/>
      <c r="I37" s="63"/>
      <c r="J37" s="63"/>
      <c r="K37" s="63"/>
      <c r="L37" s="63"/>
      <c r="M37" s="53"/>
    </row>
    <row r="38" spans="1:13" x14ac:dyDescent="0.25">
      <c r="A38" s="131"/>
      <c r="B38" s="62" t="s">
        <v>227</v>
      </c>
      <c r="C38" s="2" t="s">
        <v>13</v>
      </c>
      <c r="D38" s="2">
        <v>1.05</v>
      </c>
      <c r="E38" s="2">
        <f>E36*D38</f>
        <v>6.3000000000000007</v>
      </c>
      <c r="F38" s="63"/>
      <c r="G38" s="63"/>
      <c r="H38" s="63"/>
      <c r="I38" s="63"/>
      <c r="J38" s="63"/>
      <c r="K38" s="63"/>
      <c r="L38" s="63"/>
      <c r="M38" s="53"/>
    </row>
    <row r="39" spans="1:13" x14ac:dyDescent="0.25">
      <c r="A39" s="131"/>
      <c r="B39" s="62" t="s">
        <v>199</v>
      </c>
      <c r="C39" s="2" t="s">
        <v>18</v>
      </c>
      <c r="D39" s="2">
        <v>8</v>
      </c>
      <c r="E39" s="2">
        <f>E36*D39</f>
        <v>48</v>
      </c>
      <c r="F39" s="63"/>
      <c r="G39" s="63"/>
      <c r="H39" s="63"/>
      <c r="I39" s="63"/>
      <c r="J39" s="63"/>
      <c r="K39" s="63"/>
      <c r="L39" s="63"/>
      <c r="M39" s="53"/>
    </row>
    <row r="40" spans="1:13" x14ac:dyDescent="0.25">
      <c r="A40" s="132"/>
      <c r="B40" s="62" t="s">
        <v>17</v>
      </c>
      <c r="C40" s="2" t="s">
        <v>16</v>
      </c>
      <c r="D40" s="2">
        <v>0.3</v>
      </c>
      <c r="E40" s="2">
        <f>E36*D40</f>
        <v>1.7999999999999998</v>
      </c>
      <c r="F40" s="2"/>
      <c r="G40" s="63"/>
      <c r="H40" s="63"/>
      <c r="I40" s="63"/>
      <c r="J40" s="63"/>
      <c r="K40" s="63"/>
      <c r="L40" s="63"/>
      <c r="M40" s="53"/>
    </row>
    <row r="41" spans="1:13" ht="25.5" x14ac:dyDescent="0.25">
      <c r="A41" s="149">
        <v>8</v>
      </c>
      <c r="B41" s="59" t="s">
        <v>296</v>
      </c>
      <c r="C41" s="54" t="s">
        <v>19</v>
      </c>
      <c r="D41" s="54"/>
      <c r="E41" s="54">
        <v>27.1</v>
      </c>
      <c r="F41" s="54"/>
      <c r="G41" s="61"/>
      <c r="H41" s="61"/>
      <c r="I41" s="61"/>
      <c r="J41" s="61"/>
      <c r="K41" s="61"/>
      <c r="L41" s="61"/>
      <c r="M41" s="53"/>
    </row>
    <row r="42" spans="1:13" x14ac:dyDescent="0.25">
      <c r="A42" s="151"/>
      <c r="B42" s="62" t="s">
        <v>15</v>
      </c>
      <c r="C42" s="2" t="s">
        <v>16</v>
      </c>
      <c r="D42" s="2">
        <v>1</v>
      </c>
      <c r="E42" s="2">
        <f>E41*D42</f>
        <v>27.1</v>
      </c>
      <c r="F42" s="2"/>
      <c r="G42" s="63"/>
      <c r="H42" s="63"/>
      <c r="I42" s="63"/>
      <c r="J42" s="63"/>
      <c r="K42" s="63"/>
      <c r="L42" s="63"/>
      <c r="M42" s="53"/>
    </row>
    <row r="43" spans="1:13" x14ac:dyDescent="0.25">
      <c r="A43" s="151"/>
      <c r="B43" s="62" t="s">
        <v>26</v>
      </c>
      <c r="C43" s="2" t="s">
        <v>23</v>
      </c>
      <c r="D43" s="2">
        <v>0.05</v>
      </c>
      <c r="E43" s="2">
        <f>E41*D43</f>
        <v>1.3550000000000002</v>
      </c>
      <c r="F43" s="63"/>
      <c r="G43" s="63"/>
      <c r="H43" s="63"/>
      <c r="I43" s="63"/>
      <c r="J43" s="63"/>
      <c r="K43" s="63"/>
      <c r="L43" s="63"/>
      <c r="M43" s="53"/>
    </row>
    <row r="44" spans="1:13" x14ac:dyDescent="0.25">
      <c r="A44" s="151"/>
      <c r="B44" s="62" t="s">
        <v>105</v>
      </c>
      <c r="C44" s="2" t="s">
        <v>23</v>
      </c>
      <c r="D44" s="2">
        <v>0.15</v>
      </c>
      <c r="E44" s="2">
        <f>E42*D44</f>
        <v>4.0650000000000004</v>
      </c>
      <c r="F44" s="2"/>
      <c r="G44" s="63"/>
      <c r="H44" s="63"/>
      <c r="I44" s="63"/>
      <c r="J44" s="63"/>
      <c r="K44" s="63"/>
      <c r="L44" s="63"/>
      <c r="M44" s="53"/>
    </row>
    <row r="45" spans="1:13" x14ac:dyDescent="0.25">
      <c r="A45" s="150"/>
      <c r="B45" s="62" t="s">
        <v>17</v>
      </c>
      <c r="C45" s="2" t="s">
        <v>16</v>
      </c>
      <c r="D45" s="2">
        <v>0.2</v>
      </c>
      <c r="E45" s="2">
        <f>E41*D45</f>
        <v>5.4200000000000008</v>
      </c>
      <c r="F45" s="2"/>
      <c r="G45" s="63"/>
      <c r="H45" s="63"/>
      <c r="I45" s="63"/>
      <c r="J45" s="63"/>
      <c r="K45" s="63"/>
      <c r="L45" s="63"/>
      <c r="M45" s="53"/>
    </row>
    <row r="46" spans="1:13" x14ac:dyDescent="0.25">
      <c r="A46" s="140" t="s">
        <v>297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53"/>
    </row>
    <row r="47" spans="1:13" ht="25.5" x14ac:dyDescent="0.25">
      <c r="A47" s="149">
        <v>7</v>
      </c>
      <c r="B47" s="59" t="s">
        <v>228</v>
      </c>
      <c r="C47" s="83" t="s">
        <v>13</v>
      </c>
      <c r="D47" s="83"/>
      <c r="E47" s="83">
        <v>18.399999999999999</v>
      </c>
      <c r="F47" s="84"/>
      <c r="G47" s="84"/>
      <c r="H47" s="84"/>
      <c r="I47" s="84"/>
      <c r="J47" s="84"/>
      <c r="K47" s="84"/>
      <c r="L47" s="84"/>
    </row>
    <row r="48" spans="1:13" x14ac:dyDescent="0.25">
      <c r="A48" s="151"/>
      <c r="B48" s="62" t="s">
        <v>15</v>
      </c>
      <c r="C48" s="2" t="s">
        <v>16</v>
      </c>
      <c r="D48" s="2">
        <v>1</v>
      </c>
      <c r="E48" s="2">
        <f>E47*D48</f>
        <v>18.399999999999999</v>
      </c>
      <c r="F48" s="63"/>
      <c r="G48" s="63"/>
      <c r="H48" s="63"/>
      <c r="I48" s="63"/>
      <c r="J48" s="63"/>
      <c r="K48" s="63"/>
      <c r="L48" s="82"/>
    </row>
    <row r="49" spans="1:12" x14ac:dyDescent="0.25">
      <c r="A49" s="151"/>
      <c r="B49" s="62" t="s">
        <v>105</v>
      </c>
      <c r="C49" s="2" t="s">
        <v>23</v>
      </c>
      <c r="D49" s="2">
        <v>0.15</v>
      </c>
      <c r="E49" s="2">
        <f>E47*D49</f>
        <v>2.76</v>
      </c>
      <c r="F49" s="2"/>
      <c r="G49" s="63"/>
      <c r="H49" s="63"/>
      <c r="I49" s="63"/>
      <c r="J49" s="63"/>
      <c r="K49" s="63"/>
      <c r="L49" s="82"/>
    </row>
    <row r="50" spans="1:12" x14ac:dyDescent="0.25">
      <c r="A50" s="150"/>
      <c r="B50" s="62" t="s">
        <v>17</v>
      </c>
      <c r="C50" s="2" t="s">
        <v>16</v>
      </c>
      <c r="D50" s="2">
        <v>0.2</v>
      </c>
      <c r="E50" s="2">
        <f>E47*D50</f>
        <v>3.6799999999999997</v>
      </c>
      <c r="F50" s="2"/>
      <c r="G50" s="63"/>
      <c r="H50" s="63"/>
      <c r="I50" s="63"/>
      <c r="J50" s="63"/>
      <c r="K50" s="63"/>
      <c r="L50" s="82"/>
    </row>
    <row r="51" spans="1:12" x14ac:dyDescent="0.25">
      <c r="A51" s="149">
        <v>9</v>
      </c>
      <c r="B51" s="59" t="s">
        <v>225</v>
      </c>
      <c r="C51" s="54" t="s">
        <v>87</v>
      </c>
      <c r="D51" s="54"/>
      <c r="E51" s="54">
        <v>10.4</v>
      </c>
      <c r="F51" s="54"/>
      <c r="G51" s="61"/>
      <c r="H51" s="61"/>
      <c r="I51" s="61"/>
      <c r="J51" s="61"/>
      <c r="K51" s="61"/>
      <c r="L51" s="61"/>
    </row>
    <row r="52" spans="1:12" x14ac:dyDescent="0.25">
      <c r="A52" s="151"/>
      <c r="B52" s="62" t="s">
        <v>69</v>
      </c>
      <c r="C52" s="2" t="s">
        <v>16</v>
      </c>
      <c r="D52" s="2"/>
      <c r="E52" s="2">
        <f>E51</f>
        <v>10.4</v>
      </c>
      <c r="F52" s="2"/>
      <c r="G52" s="63"/>
      <c r="H52" s="63"/>
      <c r="I52" s="63"/>
      <c r="J52" s="63"/>
      <c r="K52" s="63"/>
      <c r="L52" s="63"/>
    </row>
    <row r="53" spans="1:12" ht="18" customHeight="1" x14ac:dyDescent="0.25">
      <c r="A53" s="150"/>
      <c r="B53" s="62" t="s">
        <v>104</v>
      </c>
      <c r="C53" s="2" t="s">
        <v>14</v>
      </c>
      <c r="D53" s="2">
        <v>1.21</v>
      </c>
      <c r="E53" s="2">
        <f>D53*E51</f>
        <v>12.584</v>
      </c>
      <c r="F53" s="2"/>
      <c r="G53" s="63"/>
      <c r="H53" s="63"/>
      <c r="I53" s="63"/>
      <c r="J53" s="63"/>
      <c r="K53" s="63"/>
      <c r="L53" s="63"/>
    </row>
    <row r="54" spans="1:12" ht="25.5" x14ac:dyDescent="0.25">
      <c r="A54" s="149">
        <v>10</v>
      </c>
      <c r="B54" s="59" t="s">
        <v>240</v>
      </c>
      <c r="C54" s="54" t="s">
        <v>13</v>
      </c>
      <c r="D54" s="2"/>
      <c r="E54" s="54">
        <v>30.8</v>
      </c>
      <c r="F54" s="63"/>
      <c r="G54" s="63"/>
      <c r="H54" s="63"/>
      <c r="I54" s="63"/>
      <c r="J54" s="63"/>
      <c r="K54" s="63"/>
      <c r="L54" s="63"/>
    </row>
    <row r="55" spans="1:12" x14ac:dyDescent="0.25">
      <c r="A55" s="151"/>
      <c r="B55" s="62" t="s">
        <v>15</v>
      </c>
      <c r="C55" s="2" t="s">
        <v>16</v>
      </c>
      <c r="D55" s="2">
        <v>1</v>
      </c>
      <c r="E55" s="2">
        <f>E54*D55</f>
        <v>30.8</v>
      </c>
      <c r="F55" s="63"/>
      <c r="G55" s="63"/>
      <c r="H55" s="63"/>
      <c r="I55" s="63"/>
      <c r="J55" s="63"/>
      <c r="K55" s="63"/>
      <c r="L55" s="63"/>
    </row>
    <row r="56" spans="1:12" x14ac:dyDescent="0.25">
      <c r="A56" s="151"/>
      <c r="B56" s="62" t="s">
        <v>24</v>
      </c>
      <c r="C56" s="2" t="s">
        <v>14</v>
      </c>
      <c r="D56" s="2">
        <v>3.2000000000000001E-2</v>
      </c>
      <c r="E56" s="2">
        <f>D56*E54</f>
        <v>0.98560000000000003</v>
      </c>
      <c r="F56" s="63"/>
      <c r="G56" s="63"/>
      <c r="H56" s="63"/>
      <c r="I56" s="63"/>
      <c r="J56" s="63"/>
      <c r="K56" s="63"/>
      <c r="L56" s="63"/>
    </row>
    <row r="57" spans="1:12" x14ac:dyDescent="0.25">
      <c r="A57" s="150"/>
      <c r="B57" s="62" t="s">
        <v>17</v>
      </c>
      <c r="C57" s="2" t="s">
        <v>16</v>
      </c>
      <c r="D57" s="2">
        <v>0.3</v>
      </c>
      <c r="E57" s="2">
        <f>E54*D57</f>
        <v>9.24</v>
      </c>
      <c r="F57" s="2"/>
      <c r="G57" s="63"/>
      <c r="H57" s="63"/>
      <c r="I57" s="63"/>
      <c r="J57" s="63"/>
      <c r="K57" s="63"/>
      <c r="L57" s="63"/>
    </row>
    <row r="58" spans="1:12" ht="25.5" x14ac:dyDescent="0.25">
      <c r="A58" s="149">
        <v>11</v>
      </c>
      <c r="B58" s="59" t="s">
        <v>212</v>
      </c>
      <c r="C58" s="54" t="s">
        <v>13</v>
      </c>
      <c r="D58" s="54"/>
      <c r="E58" s="54">
        <v>107.8</v>
      </c>
      <c r="F58" s="61"/>
      <c r="G58" s="61"/>
      <c r="H58" s="61"/>
      <c r="I58" s="61"/>
      <c r="J58" s="61"/>
      <c r="K58" s="61"/>
      <c r="L58" s="61"/>
    </row>
    <row r="59" spans="1:12" x14ac:dyDescent="0.25">
      <c r="A59" s="151"/>
      <c r="B59" s="62" t="s">
        <v>15</v>
      </c>
      <c r="C59" s="2" t="s">
        <v>16</v>
      </c>
      <c r="D59" s="2">
        <v>1</v>
      </c>
      <c r="E59" s="2">
        <f>E58*D59</f>
        <v>107.8</v>
      </c>
      <c r="F59" s="63"/>
      <c r="G59" s="63"/>
      <c r="H59" s="63"/>
      <c r="I59" s="63"/>
      <c r="J59" s="63"/>
      <c r="K59" s="63"/>
      <c r="L59" s="63"/>
    </row>
    <row r="60" spans="1:12" x14ac:dyDescent="0.25">
      <c r="A60" s="151"/>
      <c r="B60" s="62" t="s">
        <v>154</v>
      </c>
      <c r="C60" s="2" t="s">
        <v>16</v>
      </c>
      <c r="D60" s="2">
        <v>0.04</v>
      </c>
      <c r="E60" s="2">
        <f>E58*D60</f>
        <v>4.3120000000000003</v>
      </c>
      <c r="F60" s="63"/>
      <c r="G60" s="63"/>
      <c r="H60" s="63"/>
      <c r="I60" s="63"/>
      <c r="J60" s="63"/>
      <c r="K60" s="63"/>
      <c r="L60" s="63"/>
    </row>
    <row r="61" spans="1:12" x14ac:dyDescent="0.25">
      <c r="A61" s="151"/>
      <c r="B61" s="62" t="s">
        <v>155</v>
      </c>
      <c r="C61" s="2" t="s">
        <v>23</v>
      </c>
      <c r="D61" s="2">
        <v>0.1</v>
      </c>
      <c r="E61" s="2">
        <f>E58*D61</f>
        <v>10.780000000000001</v>
      </c>
      <c r="F61" s="63"/>
      <c r="G61" s="63"/>
      <c r="H61" s="63"/>
      <c r="I61" s="63"/>
      <c r="J61" s="63"/>
      <c r="K61" s="63"/>
      <c r="L61" s="63"/>
    </row>
    <row r="62" spans="1:12" x14ac:dyDescent="0.25">
      <c r="A62" s="151"/>
      <c r="B62" s="62" t="s">
        <v>156</v>
      </c>
      <c r="C62" s="2" t="s">
        <v>14</v>
      </c>
      <c r="D62" s="2">
        <v>0.02</v>
      </c>
      <c r="E62" s="2">
        <f>E58*D62</f>
        <v>2.1560000000000001</v>
      </c>
      <c r="F62" s="63"/>
      <c r="G62" s="63"/>
      <c r="H62" s="63"/>
      <c r="I62" s="63"/>
      <c r="J62" s="63"/>
      <c r="K62" s="63"/>
      <c r="L62" s="63"/>
    </row>
    <row r="63" spans="1:12" x14ac:dyDescent="0.25">
      <c r="A63" s="151"/>
      <c r="B63" s="62" t="s">
        <v>157</v>
      </c>
      <c r="C63" s="2" t="s">
        <v>22</v>
      </c>
      <c r="D63" s="2">
        <v>1.2E-2</v>
      </c>
      <c r="E63" s="2">
        <f>E58*D63</f>
        <v>1.2936000000000001</v>
      </c>
      <c r="F63" s="63"/>
      <c r="G63" s="63"/>
      <c r="H63" s="63"/>
      <c r="I63" s="63"/>
      <c r="J63" s="63"/>
      <c r="K63" s="63"/>
      <c r="L63" s="63"/>
    </row>
    <row r="64" spans="1:12" x14ac:dyDescent="0.25">
      <c r="A64" s="151"/>
      <c r="B64" s="62" t="s">
        <v>26</v>
      </c>
      <c r="C64" s="2" t="s">
        <v>23</v>
      </c>
      <c r="D64" s="2">
        <v>0.15</v>
      </c>
      <c r="E64" s="2">
        <f>E58*D64</f>
        <v>16.169999999999998</v>
      </c>
      <c r="F64" s="63"/>
      <c r="G64" s="63"/>
      <c r="H64" s="63"/>
      <c r="I64" s="63"/>
      <c r="J64" s="63"/>
      <c r="K64" s="63"/>
      <c r="L64" s="63"/>
    </row>
    <row r="65" spans="1:12" x14ac:dyDescent="0.25">
      <c r="A65" s="151"/>
      <c r="B65" s="62" t="s">
        <v>194</v>
      </c>
      <c r="C65" s="2" t="s">
        <v>23</v>
      </c>
      <c r="D65" s="2">
        <v>0.55000000000000004</v>
      </c>
      <c r="E65" s="2">
        <f>E58*D65</f>
        <v>59.290000000000006</v>
      </c>
      <c r="F65" s="63"/>
      <c r="G65" s="63"/>
      <c r="H65" s="63"/>
      <c r="I65" s="63"/>
      <c r="J65" s="63"/>
      <c r="K65" s="63"/>
      <c r="L65" s="63"/>
    </row>
    <row r="66" spans="1:12" x14ac:dyDescent="0.25">
      <c r="A66" s="151"/>
      <c r="B66" s="62" t="s">
        <v>17</v>
      </c>
      <c r="C66" s="2" t="s">
        <v>16</v>
      </c>
      <c r="D66" s="2">
        <v>0.1</v>
      </c>
      <c r="E66" s="2">
        <f>E58*D66</f>
        <v>10.780000000000001</v>
      </c>
      <c r="F66" s="2"/>
      <c r="G66" s="63"/>
      <c r="H66" s="63"/>
      <c r="I66" s="63"/>
      <c r="J66" s="63"/>
      <c r="K66" s="63"/>
      <c r="L66" s="63"/>
    </row>
    <row r="67" spans="1:12" ht="38.25" x14ac:dyDescent="0.25">
      <c r="A67" s="130">
        <v>14</v>
      </c>
      <c r="B67" s="59" t="s">
        <v>113</v>
      </c>
      <c r="C67" s="54" t="s">
        <v>21</v>
      </c>
      <c r="D67" s="54"/>
      <c r="E67" s="54">
        <v>4</v>
      </c>
      <c r="F67" s="54"/>
      <c r="G67" s="61"/>
      <c r="H67" s="61"/>
      <c r="I67" s="61"/>
      <c r="J67" s="61"/>
      <c r="K67" s="61"/>
      <c r="L67" s="61"/>
    </row>
    <row r="68" spans="1:12" x14ac:dyDescent="0.25">
      <c r="A68" s="131"/>
      <c r="B68" s="62" t="s">
        <v>15</v>
      </c>
      <c r="C68" s="2" t="s">
        <v>16</v>
      </c>
      <c r="D68" s="2">
        <v>1</v>
      </c>
      <c r="E68" s="2">
        <f>E67*D68</f>
        <v>4</v>
      </c>
      <c r="F68" s="63"/>
      <c r="G68" s="63"/>
      <c r="H68" s="63"/>
      <c r="I68" s="63"/>
      <c r="J68" s="63"/>
      <c r="K68" s="63"/>
      <c r="L68" s="82"/>
    </row>
    <row r="69" spans="1:12" x14ac:dyDescent="0.25">
      <c r="A69" s="131"/>
      <c r="B69" s="62" t="s">
        <v>115</v>
      </c>
      <c r="C69" s="2" t="s">
        <v>87</v>
      </c>
      <c r="D69" s="2"/>
      <c r="E69" s="2">
        <v>1.21</v>
      </c>
      <c r="F69" s="63"/>
      <c r="G69" s="63"/>
      <c r="H69" s="63"/>
      <c r="I69" s="63"/>
      <c r="J69" s="63"/>
      <c r="K69" s="63"/>
      <c r="L69" s="82"/>
    </row>
    <row r="70" spans="1:12" x14ac:dyDescent="0.25">
      <c r="A70" s="131"/>
      <c r="B70" s="62" t="s">
        <v>114</v>
      </c>
      <c r="C70" s="2" t="s">
        <v>20</v>
      </c>
      <c r="D70" s="2">
        <v>2.98</v>
      </c>
      <c r="E70" s="2">
        <f>E67*D70</f>
        <v>11.92</v>
      </c>
      <c r="F70" s="63"/>
      <c r="G70" s="63"/>
      <c r="H70" s="63"/>
      <c r="I70" s="63"/>
      <c r="J70" s="63"/>
      <c r="K70" s="63"/>
      <c r="L70" s="63"/>
    </row>
    <row r="71" spans="1:12" x14ac:dyDescent="0.25">
      <c r="A71" s="131"/>
      <c r="B71" s="62" t="s">
        <v>107</v>
      </c>
      <c r="C71" s="2" t="s">
        <v>20</v>
      </c>
      <c r="D71" s="2">
        <v>1</v>
      </c>
      <c r="E71" s="2">
        <f>E67*D71</f>
        <v>4</v>
      </c>
      <c r="F71" s="63"/>
      <c r="G71" s="63"/>
      <c r="H71" s="63"/>
      <c r="I71" s="63"/>
      <c r="J71" s="63"/>
      <c r="K71" s="63"/>
      <c r="L71" s="63"/>
    </row>
    <row r="72" spans="1:12" x14ac:dyDescent="0.25">
      <c r="A72" s="131"/>
      <c r="B72" s="62" t="s">
        <v>105</v>
      </c>
      <c r="C72" s="2" t="s">
        <v>23</v>
      </c>
      <c r="D72" s="2">
        <v>0.8</v>
      </c>
      <c r="E72" s="2">
        <f>E67*D72</f>
        <v>3.2</v>
      </c>
      <c r="F72" s="2"/>
      <c r="G72" s="63"/>
      <c r="H72" s="63"/>
      <c r="I72" s="63"/>
      <c r="J72" s="63"/>
      <c r="K72" s="63"/>
      <c r="L72" s="63"/>
    </row>
    <row r="73" spans="1:12" x14ac:dyDescent="0.25">
      <c r="A73" s="132"/>
      <c r="B73" s="80" t="s">
        <v>17</v>
      </c>
      <c r="C73" s="2" t="s">
        <v>16</v>
      </c>
      <c r="D73" s="2">
        <v>5</v>
      </c>
      <c r="E73" s="2">
        <f>E68*D73</f>
        <v>20</v>
      </c>
      <c r="F73" s="2"/>
      <c r="G73" s="63"/>
      <c r="H73" s="63"/>
      <c r="I73" s="63"/>
      <c r="J73" s="63"/>
      <c r="K73" s="63"/>
      <c r="L73" s="63"/>
    </row>
    <row r="74" spans="1:12" x14ac:dyDescent="0.25">
      <c r="A74" s="140" t="s">
        <v>123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1:12" ht="25.5" x14ac:dyDescent="0.25">
      <c r="A75" s="138">
        <v>1</v>
      </c>
      <c r="B75" s="59" t="s">
        <v>205</v>
      </c>
      <c r="C75" s="54" t="s">
        <v>87</v>
      </c>
      <c r="D75" s="54"/>
      <c r="E75" s="54">
        <v>1.5</v>
      </c>
      <c r="F75" s="54"/>
      <c r="G75" s="61"/>
      <c r="H75" s="61"/>
      <c r="I75" s="61"/>
      <c r="J75" s="61"/>
      <c r="K75" s="61"/>
      <c r="L75" s="61"/>
    </row>
    <row r="76" spans="1:12" x14ac:dyDescent="0.25">
      <c r="A76" s="138"/>
      <c r="B76" s="62" t="s">
        <v>15</v>
      </c>
      <c r="C76" s="2" t="s">
        <v>16</v>
      </c>
      <c r="D76" s="2">
        <v>1</v>
      </c>
      <c r="E76" s="2">
        <f>E75*D76</f>
        <v>1.5</v>
      </c>
      <c r="F76" s="63"/>
      <c r="G76" s="63"/>
      <c r="H76" s="63"/>
      <c r="I76" s="63"/>
      <c r="J76" s="63"/>
      <c r="K76" s="63"/>
      <c r="L76" s="63"/>
    </row>
    <row r="77" spans="1:12" ht="25.5" x14ac:dyDescent="0.25">
      <c r="A77" s="130">
        <v>2</v>
      </c>
      <c r="B77" s="59" t="s">
        <v>193</v>
      </c>
      <c r="C77" s="54" t="s">
        <v>13</v>
      </c>
      <c r="D77" s="54"/>
      <c r="E77" s="54">
        <v>5.35</v>
      </c>
      <c r="F77" s="61"/>
      <c r="G77" s="61"/>
      <c r="H77" s="61"/>
      <c r="I77" s="61"/>
      <c r="J77" s="61"/>
      <c r="K77" s="61"/>
      <c r="L77" s="61"/>
    </row>
    <row r="78" spans="1:12" x14ac:dyDescent="0.25">
      <c r="A78" s="131"/>
      <c r="B78" s="62" t="s">
        <v>15</v>
      </c>
      <c r="C78" s="2" t="s">
        <v>16</v>
      </c>
      <c r="D78" s="2">
        <v>1</v>
      </c>
      <c r="E78" s="2">
        <f>E77*D78</f>
        <v>5.35</v>
      </c>
      <c r="F78" s="63"/>
      <c r="G78" s="63"/>
      <c r="H78" s="63"/>
      <c r="I78" s="63"/>
      <c r="J78" s="63"/>
      <c r="K78" s="63"/>
      <c r="L78" s="63"/>
    </row>
    <row r="79" spans="1:12" x14ac:dyDescent="0.25">
      <c r="A79" s="131"/>
      <c r="B79" s="62" t="s">
        <v>73</v>
      </c>
      <c r="C79" s="2" t="s">
        <v>13</v>
      </c>
      <c r="D79" s="2">
        <v>1.05</v>
      </c>
      <c r="E79" s="2">
        <f>E77*D79</f>
        <v>5.6174999999999997</v>
      </c>
      <c r="F79" s="63"/>
      <c r="G79" s="63"/>
      <c r="H79" s="63"/>
      <c r="I79" s="63"/>
      <c r="J79" s="63"/>
      <c r="K79" s="63"/>
      <c r="L79" s="63"/>
    </row>
    <row r="80" spans="1:12" x14ac:dyDescent="0.25">
      <c r="A80" s="131"/>
      <c r="B80" s="62" t="s">
        <v>199</v>
      </c>
      <c r="C80" s="2" t="s">
        <v>18</v>
      </c>
      <c r="D80" s="2">
        <v>8</v>
      </c>
      <c r="E80" s="2">
        <f>E77*D80</f>
        <v>42.8</v>
      </c>
      <c r="F80" s="63"/>
      <c r="G80" s="63"/>
      <c r="H80" s="63"/>
      <c r="I80" s="63"/>
      <c r="J80" s="63"/>
      <c r="K80" s="63"/>
      <c r="L80" s="63"/>
    </row>
    <row r="81" spans="1:13" x14ac:dyDescent="0.25">
      <c r="A81" s="132"/>
      <c r="B81" s="62" t="s">
        <v>17</v>
      </c>
      <c r="C81" s="2" t="s">
        <v>16</v>
      </c>
      <c r="D81" s="2">
        <v>0.3</v>
      </c>
      <c r="E81" s="2">
        <f>E77*D81</f>
        <v>1.6049999999999998</v>
      </c>
      <c r="F81" s="2"/>
      <c r="G81" s="63"/>
      <c r="H81" s="63"/>
      <c r="I81" s="63"/>
      <c r="J81" s="63"/>
      <c r="K81" s="63"/>
      <c r="L81" s="63"/>
    </row>
    <row r="82" spans="1:13" ht="25.5" x14ac:dyDescent="0.25">
      <c r="A82" s="129">
        <v>3</v>
      </c>
      <c r="B82" s="59" t="s">
        <v>222</v>
      </c>
      <c r="C82" s="54" t="s">
        <v>19</v>
      </c>
      <c r="D82" s="54"/>
      <c r="E82" s="54">
        <v>24.4</v>
      </c>
      <c r="F82" s="54"/>
      <c r="G82" s="54"/>
      <c r="H82" s="54"/>
      <c r="I82" s="54"/>
      <c r="J82" s="54"/>
      <c r="K82" s="54"/>
      <c r="L82" s="54"/>
    </row>
    <row r="83" spans="1:13" x14ac:dyDescent="0.25">
      <c r="A83" s="127"/>
      <c r="B83" s="62" t="s">
        <v>15</v>
      </c>
      <c r="C83" s="2" t="s">
        <v>16</v>
      </c>
      <c r="D83" s="2">
        <v>1</v>
      </c>
      <c r="E83" s="2">
        <f>D83*E82</f>
        <v>24.4</v>
      </c>
      <c r="F83" s="2"/>
      <c r="G83" s="63"/>
      <c r="H83" s="63"/>
      <c r="I83" s="63"/>
      <c r="J83" s="63"/>
      <c r="K83" s="63"/>
      <c r="L83" s="63"/>
    </row>
    <row r="84" spans="1:13" x14ac:dyDescent="0.25">
      <c r="A84" s="127"/>
      <c r="B84" s="62" t="s">
        <v>223</v>
      </c>
      <c r="C84" s="2" t="s">
        <v>13</v>
      </c>
      <c r="D84" s="2"/>
      <c r="E84" s="2">
        <v>4.9800000000000004</v>
      </c>
      <c r="F84" s="2"/>
      <c r="G84" s="63"/>
      <c r="H84" s="63"/>
      <c r="I84" s="63"/>
      <c r="J84" s="63"/>
      <c r="K84" s="63"/>
      <c r="L84" s="63"/>
    </row>
    <row r="85" spans="1:13" x14ac:dyDescent="0.25">
      <c r="A85" s="127"/>
      <c r="B85" s="62" t="s">
        <v>105</v>
      </c>
      <c r="C85" s="2" t="s">
        <v>23</v>
      </c>
      <c r="D85" s="2">
        <v>0.1</v>
      </c>
      <c r="E85" s="2">
        <f>E83*D85</f>
        <v>2.44</v>
      </c>
      <c r="F85" s="2"/>
      <c r="G85" s="63"/>
      <c r="H85" s="63"/>
      <c r="I85" s="63"/>
      <c r="J85" s="63"/>
      <c r="K85" s="63"/>
      <c r="L85" s="63"/>
    </row>
    <row r="86" spans="1:13" x14ac:dyDescent="0.25">
      <c r="A86" s="128"/>
      <c r="B86" s="62" t="s">
        <v>17</v>
      </c>
      <c r="C86" s="2" t="s">
        <v>16</v>
      </c>
      <c r="D86" s="2">
        <v>0.5</v>
      </c>
      <c r="E86" s="2">
        <f>E82*D86</f>
        <v>12.2</v>
      </c>
      <c r="F86" s="2"/>
      <c r="G86" s="63"/>
      <c r="H86" s="63"/>
      <c r="I86" s="63"/>
      <c r="J86" s="63"/>
      <c r="K86" s="63"/>
      <c r="L86" s="63"/>
    </row>
    <row r="87" spans="1:13" x14ac:dyDescent="0.25">
      <c r="A87" s="126" t="s">
        <v>230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spans="1:13" ht="25.5" x14ac:dyDescent="0.25">
      <c r="A88" s="149">
        <v>1</v>
      </c>
      <c r="B88" s="59" t="s">
        <v>237</v>
      </c>
      <c r="C88" s="54" t="s">
        <v>87</v>
      </c>
      <c r="D88" s="54"/>
      <c r="E88" s="54">
        <v>1.2</v>
      </c>
      <c r="F88" s="54"/>
      <c r="G88" s="61"/>
      <c r="H88" s="61"/>
      <c r="I88" s="61"/>
      <c r="J88" s="61"/>
      <c r="K88" s="61"/>
      <c r="L88" s="61"/>
    </row>
    <row r="89" spans="1:13" x14ac:dyDescent="0.25">
      <c r="A89" s="150"/>
      <c r="B89" s="62" t="s">
        <v>15</v>
      </c>
      <c r="C89" s="2" t="s">
        <v>16</v>
      </c>
      <c r="D89" s="2">
        <v>1</v>
      </c>
      <c r="E89" s="2">
        <f>E88*D89</f>
        <v>1.2</v>
      </c>
      <c r="F89" s="63"/>
      <c r="G89" s="63"/>
      <c r="H89" s="63"/>
      <c r="I89" s="63"/>
      <c r="J89" s="63"/>
      <c r="K89" s="63"/>
      <c r="L89" s="63"/>
    </row>
    <row r="90" spans="1:13" ht="25.5" x14ac:dyDescent="0.25">
      <c r="A90" s="149">
        <v>2</v>
      </c>
      <c r="B90" s="59" t="s">
        <v>238</v>
      </c>
      <c r="C90" s="54" t="s">
        <v>21</v>
      </c>
      <c r="D90" s="54"/>
      <c r="E90" s="54">
        <v>4</v>
      </c>
      <c r="F90" s="61"/>
      <c r="G90" s="61"/>
      <c r="H90" s="61"/>
      <c r="I90" s="61"/>
      <c r="J90" s="61"/>
      <c r="K90" s="61"/>
      <c r="L90" s="61"/>
    </row>
    <row r="91" spans="1:13" x14ac:dyDescent="0.25">
      <c r="A91" s="151"/>
      <c r="B91" s="62" t="s">
        <v>15</v>
      </c>
      <c r="C91" s="2" t="s">
        <v>16</v>
      </c>
      <c r="D91" s="2">
        <v>1</v>
      </c>
      <c r="E91" s="2">
        <f>E90*D91</f>
        <v>4</v>
      </c>
      <c r="F91" s="63"/>
      <c r="G91" s="63"/>
      <c r="H91" s="63"/>
      <c r="I91" s="63"/>
      <c r="J91" s="63"/>
      <c r="K91" s="63"/>
      <c r="L91" s="63"/>
    </row>
    <row r="92" spans="1:13" x14ac:dyDescent="0.25">
      <c r="A92" s="151"/>
      <c r="B92" s="62" t="s">
        <v>165</v>
      </c>
      <c r="C92" s="2" t="s">
        <v>14</v>
      </c>
      <c r="D92" s="2"/>
      <c r="E92" s="2">
        <f>(0.58*1.1)*4</f>
        <v>2.552</v>
      </c>
      <c r="F92" s="63"/>
      <c r="G92" s="63"/>
      <c r="H92" s="63"/>
      <c r="I92" s="63"/>
      <c r="J92" s="63"/>
      <c r="K92" s="63"/>
      <c r="L92" s="63"/>
    </row>
    <row r="93" spans="1:13" x14ac:dyDescent="0.25">
      <c r="A93" s="151"/>
      <c r="B93" s="62" t="s">
        <v>231</v>
      </c>
      <c r="C93" s="2" t="s">
        <v>166</v>
      </c>
      <c r="D93" s="2"/>
      <c r="E93" s="2">
        <f>0.03*1.02</f>
        <v>3.0599999999999999E-2</v>
      </c>
      <c r="F93" s="63"/>
      <c r="G93" s="63"/>
      <c r="H93" s="63"/>
      <c r="I93" s="63"/>
      <c r="J93" s="63"/>
      <c r="K93" s="63"/>
      <c r="L93" s="63"/>
    </row>
    <row r="94" spans="1:13" x14ac:dyDescent="0.25">
      <c r="A94" s="150"/>
      <c r="B94" s="62" t="s">
        <v>17</v>
      </c>
      <c r="C94" s="2" t="s">
        <v>16</v>
      </c>
      <c r="D94" s="2">
        <v>3.5</v>
      </c>
      <c r="E94" s="2">
        <f>D94*E90</f>
        <v>14</v>
      </c>
      <c r="F94" s="2"/>
      <c r="G94" s="63"/>
      <c r="H94" s="63"/>
      <c r="I94" s="63"/>
      <c r="J94" s="63"/>
      <c r="K94" s="63"/>
      <c r="L94" s="63"/>
    </row>
    <row r="95" spans="1:13" x14ac:dyDescent="0.25">
      <c r="A95" s="149">
        <v>3</v>
      </c>
      <c r="B95" s="59" t="s">
        <v>232</v>
      </c>
      <c r="C95" s="54" t="s">
        <v>21</v>
      </c>
      <c r="D95" s="54"/>
      <c r="E95" s="54">
        <v>2</v>
      </c>
      <c r="F95" s="61"/>
      <c r="G95" s="61"/>
      <c r="H95" s="61"/>
      <c r="I95" s="61"/>
      <c r="J95" s="61"/>
      <c r="K95" s="61"/>
      <c r="L95" s="61"/>
    </row>
    <row r="96" spans="1:13" x14ac:dyDescent="0.25">
      <c r="A96" s="151"/>
      <c r="B96" s="62" t="s">
        <v>15</v>
      </c>
      <c r="C96" s="2" t="s">
        <v>21</v>
      </c>
      <c r="D96" s="2">
        <v>1</v>
      </c>
      <c r="E96" s="2">
        <f>E95*D96</f>
        <v>2</v>
      </c>
      <c r="F96" s="63"/>
      <c r="G96" s="63"/>
      <c r="H96" s="63"/>
      <c r="I96" s="63"/>
      <c r="J96" s="63"/>
      <c r="K96" s="63"/>
      <c r="L96" s="63"/>
    </row>
    <row r="97" spans="1:12" x14ac:dyDescent="0.25">
      <c r="A97" s="151"/>
      <c r="B97" s="62" t="s">
        <v>233</v>
      </c>
      <c r="C97" s="2" t="s">
        <v>19</v>
      </c>
      <c r="D97" s="2"/>
      <c r="E97" s="2">
        <f>20.8*1.2</f>
        <v>24.96</v>
      </c>
      <c r="F97" s="63"/>
      <c r="G97" s="63"/>
      <c r="H97" s="63"/>
      <c r="I97" s="63"/>
      <c r="J97" s="63"/>
      <c r="K97" s="63"/>
      <c r="L97" s="63"/>
    </row>
    <row r="98" spans="1:12" x14ac:dyDescent="0.25">
      <c r="A98" s="151"/>
      <c r="B98" s="62" t="s">
        <v>234</v>
      </c>
      <c r="C98" s="2" t="s">
        <v>19</v>
      </c>
      <c r="D98" s="2"/>
      <c r="E98" s="2">
        <f>12*1.2</f>
        <v>14.399999999999999</v>
      </c>
      <c r="F98" s="63"/>
      <c r="G98" s="63"/>
      <c r="H98" s="63"/>
      <c r="I98" s="63"/>
      <c r="J98" s="63"/>
      <c r="K98" s="63"/>
      <c r="L98" s="63"/>
    </row>
    <row r="99" spans="1:12" x14ac:dyDescent="0.25">
      <c r="A99" s="151"/>
      <c r="B99" s="62" t="s">
        <v>239</v>
      </c>
      <c r="C99" s="2" t="s">
        <v>20</v>
      </c>
      <c r="D99" s="2"/>
      <c r="E99" s="2">
        <f>13.2*1.2</f>
        <v>15.839999999999998</v>
      </c>
      <c r="F99" s="63"/>
      <c r="G99" s="63"/>
      <c r="H99" s="63"/>
      <c r="I99" s="63"/>
      <c r="J99" s="63"/>
      <c r="K99" s="63"/>
      <c r="L99" s="63"/>
    </row>
    <row r="100" spans="1:12" x14ac:dyDescent="0.25">
      <c r="A100" s="151"/>
      <c r="B100" s="62" t="s">
        <v>235</v>
      </c>
      <c r="C100" s="2" t="s">
        <v>19</v>
      </c>
      <c r="D100" s="2"/>
      <c r="E100" s="2">
        <v>8</v>
      </c>
      <c r="F100" s="63"/>
      <c r="G100" s="63"/>
      <c r="H100" s="63"/>
      <c r="I100" s="63"/>
      <c r="J100" s="63"/>
      <c r="K100" s="63"/>
      <c r="L100" s="63"/>
    </row>
    <row r="101" spans="1:12" x14ac:dyDescent="0.25">
      <c r="A101" s="151"/>
      <c r="B101" s="62" t="s">
        <v>17</v>
      </c>
      <c r="C101" s="2" t="s">
        <v>16</v>
      </c>
      <c r="D101" s="2">
        <v>5</v>
      </c>
      <c r="E101" s="2">
        <f>E96*D101</f>
        <v>10</v>
      </c>
      <c r="F101" s="2"/>
      <c r="G101" s="63"/>
      <c r="H101" s="63"/>
      <c r="I101" s="63"/>
      <c r="J101" s="63"/>
      <c r="K101" s="63"/>
      <c r="L101" s="63"/>
    </row>
    <row r="102" spans="1:12" ht="25.5" x14ac:dyDescent="0.25">
      <c r="A102" s="149">
        <v>4</v>
      </c>
      <c r="B102" s="59" t="s">
        <v>236</v>
      </c>
      <c r="C102" s="54" t="s">
        <v>22</v>
      </c>
      <c r="D102" s="54"/>
      <c r="E102" s="54">
        <v>0.43099999999999999</v>
      </c>
      <c r="F102" s="54"/>
      <c r="G102" s="61"/>
      <c r="H102" s="61"/>
      <c r="I102" s="61"/>
      <c r="J102" s="61"/>
      <c r="K102" s="61"/>
      <c r="L102" s="61"/>
    </row>
    <row r="103" spans="1:12" x14ac:dyDescent="0.25">
      <c r="A103" s="151"/>
      <c r="B103" s="62" t="s">
        <v>15</v>
      </c>
      <c r="C103" s="2" t="s">
        <v>16</v>
      </c>
      <c r="D103" s="2">
        <v>1</v>
      </c>
      <c r="E103" s="2">
        <f>E102*D103</f>
        <v>0.43099999999999999</v>
      </c>
      <c r="F103" s="2"/>
      <c r="G103" s="63"/>
      <c r="H103" s="63"/>
      <c r="I103" s="63"/>
      <c r="J103" s="63"/>
      <c r="K103" s="63"/>
      <c r="L103" s="63"/>
    </row>
    <row r="104" spans="1:12" x14ac:dyDescent="0.25">
      <c r="A104" s="151"/>
      <c r="B104" s="62" t="s">
        <v>105</v>
      </c>
      <c r="C104" s="2" t="s">
        <v>23</v>
      </c>
      <c r="D104" s="2">
        <v>20</v>
      </c>
      <c r="E104" s="2">
        <f>E102*D104</f>
        <v>8.6199999999999992</v>
      </c>
      <c r="F104" s="2"/>
      <c r="G104" s="63"/>
      <c r="H104" s="63"/>
      <c r="I104" s="63"/>
      <c r="J104" s="63"/>
      <c r="K104" s="63"/>
      <c r="L104" s="63"/>
    </row>
    <row r="105" spans="1:12" x14ac:dyDescent="0.25">
      <c r="A105" s="150"/>
      <c r="B105" s="62" t="s">
        <v>17</v>
      </c>
      <c r="C105" s="2" t="s">
        <v>16</v>
      </c>
      <c r="D105" s="2">
        <v>20</v>
      </c>
      <c r="E105" s="2">
        <f>E102*D105</f>
        <v>8.6199999999999992</v>
      </c>
      <c r="F105" s="2"/>
      <c r="G105" s="63"/>
      <c r="H105" s="63"/>
      <c r="I105" s="63"/>
      <c r="J105" s="63"/>
      <c r="K105" s="63"/>
      <c r="L105" s="63"/>
    </row>
    <row r="106" spans="1:12" x14ac:dyDescent="0.25">
      <c r="A106" s="126" t="s">
        <v>196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x14ac:dyDescent="0.25">
      <c r="A107" s="129">
        <v>1</v>
      </c>
      <c r="B107" s="64" t="s">
        <v>124</v>
      </c>
      <c r="C107" s="54" t="s">
        <v>14</v>
      </c>
      <c r="D107" s="54"/>
      <c r="E107" s="54">
        <v>4.08</v>
      </c>
      <c r="F107" s="61"/>
      <c r="G107" s="61"/>
      <c r="H107" s="61"/>
      <c r="I107" s="87"/>
      <c r="J107" s="61"/>
      <c r="K107" s="61"/>
      <c r="L107" s="87"/>
    </row>
    <row r="108" spans="1:12" x14ac:dyDescent="0.25">
      <c r="A108" s="128"/>
      <c r="B108" s="62" t="s">
        <v>69</v>
      </c>
      <c r="C108" s="2" t="s">
        <v>91</v>
      </c>
      <c r="D108" s="2">
        <v>1</v>
      </c>
      <c r="E108" s="2">
        <f>E107*D108</f>
        <v>4.08</v>
      </c>
      <c r="F108" s="63"/>
      <c r="G108" s="63"/>
      <c r="H108" s="63"/>
      <c r="I108" s="63"/>
      <c r="J108" s="63"/>
      <c r="K108" s="7"/>
      <c r="L108" s="82"/>
    </row>
    <row r="109" spans="1:12" x14ac:dyDescent="0.25">
      <c r="A109" s="129">
        <v>2</v>
      </c>
      <c r="B109" s="64" t="s">
        <v>84</v>
      </c>
      <c r="C109" s="54" t="s">
        <v>14</v>
      </c>
      <c r="D109" s="54"/>
      <c r="E109" s="54">
        <v>1.04</v>
      </c>
      <c r="F109" s="61"/>
      <c r="G109" s="61"/>
      <c r="H109" s="61"/>
      <c r="I109" s="87"/>
      <c r="J109" s="61"/>
      <c r="K109" s="61"/>
      <c r="L109" s="87"/>
    </row>
    <row r="110" spans="1:12" x14ac:dyDescent="0.25">
      <c r="A110" s="127"/>
      <c r="B110" s="62" t="s">
        <v>15</v>
      </c>
      <c r="C110" s="2" t="s">
        <v>16</v>
      </c>
      <c r="D110" s="2">
        <v>1</v>
      </c>
      <c r="E110" s="2">
        <f>D110*E109</f>
        <v>1.04</v>
      </c>
      <c r="F110" s="63"/>
      <c r="G110" s="63"/>
      <c r="H110" s="63"/>
      <c r="I110" s="82"/>
      <c r="J110" s="63"/>
      <c r="K110" s="63"/>
      <c r="L110" s="82"/>
    </row>
    <row r="111" spans="1:12" x14ac:dyDescent="0.25">
      <c r="A111" s="128"/>
      <c r="B111" s="62" t="s">
        <v>85</v>
      </c>
      <c r="C111" s="2" t="s">
        <v>14</v>
      </c>
      <c r="D111" s="2">
        <v>1.21</v>
      </c>
      <c r="E111" s="2">
        <f>E109*D111</f>
        <v>1.2584</v>
      </c>
      <c r="F111" s="63"/>
      <c r="G111" s="63"/>
      <c r="H111" s="63"/>
      <c r="I111" s="63"/>
      <c r="J111" s="63"/>
      <c r="K111" s="63"/>
      <c r="L111" s="82"/>
    </row>
    <row r="112" spans="1:12" x14ac:dyDescent="0.25">
      <c r="A112" s="129">
        <v>3</v>
      </c>
      <c r="B112" s="64" t="s">
        <v>86</v>
      </c>
      <c r="C112" s="54" t="s">
        <v>14</v>
      </c>
      <c r="D112" s="54"/>
      <c r="E112" s="54">
        <f>E107-E109</f>
        <v>3.04</v>
      </c>
      <c r="F112" s="61"/>
      <c r="G112" s="61"/>
      <c r="H112" s="61"/>
      <c r="I112" s="87"/>
      <c r="J112" s="61"/>
      <c r="K112" s="61"/>
      <c r="L112" s="87"/>
    </row>
    <row r="113" spans="1:12" x14ac:dyDescent="0.25">
      <c r="A113" s="128"/>
      <c r="B113" s="62" t="s">
        <v>15</v>
      </c>
      <c r="C113" s="2" t="s">
        <v>16</v>
      </c>
      <c r="D113" s="2">
        <v>1</v>
      </c>
      <c r="E113" s="2">
        <f>D113*E112</f>
        <v>3.04</v>
      </c>
      <c r="F113" s="63"/>
      <c r="G113" s="63"/>
      <c r="H113" s="63"/>
      <c r="I113" s="82"/>
      <c r="J113" s="63"/>
      <c r="K113" s="63"/>
      <c r="L113" s="82"/>
    </row>
    <row r="114" spans="1:12" x14ac:dyDescent="0.25">
      <c r="A114" s="129">
        <v>4</v>
      </c>
      <c r="B114" s="64" t="s">
        <v>88</v>
      </c>
      <c r="C114" s="54" t="s">
        <v>14</v>
      </c>
      <c r="D114" s="54"/>
      <c r="E114" s="94">
        <f>E109</f>
        <v>1.04</v>
      </c>
      <c r="F114" s="61"/>
      <c r="G114" s="61"/>
      <c r="H114" s="61"/>
      <c r="I114" s="87"/>
      <c r="J114" s="61"/>
      <c r="K114" s="61"/>
      <c r="L114" s="87"/>
    </row>
    <row r="115" spans="1:12" x14ac:dyDescent="0.25">
      <c r="A115" s="127"/>
      <c r="B115" s="62" t="s">
        <v>15</v>
      </c>
      <c r="C115" s="2" t="s">
        <v>16</v>
      </c>
      <c r="D115" s="2">
        <v>1</v>
      </c>
      <c r="E115" s="2">
        <f>D115*E114</f>
        <v>1.04</v>
      </c>
      <c r="F115" s="63"/>
      <c r="G115" s="63"/>
      <c r="H115" s="63"/>
      <c r="I115" s="82"/>
      <c r="J115" s="63"/>
      <c r="K115" s="63"/>
      <c r="L115" s="82"/>
    </row>
    <row r="116" spans="1:12" x14ac:dyDescent="0.25">
      <c r="A116" s="128"/>
      <c r="B116" s="62" t="s">
        <v>38</v>
      </c>
      <c r="C116" s="2" t="s">
        <v>22</v>
      </c>
      <c r="D116" s="2">
        <v>1.75</v>
      </c>
      <c r="E116" s="2">
        <f>E114*D116</f>
        <v>1.82</v>
      </c>
      <c r="F116" s="63"/>
      <c r="G116" s="63"/>
      <c r="H116" s="63"/>
      <c r="I116" s="63"/>
      <c r="J116" s="63"/>
      <c r="K116" s="63"/>
      <c r="L116" s="63"/>
    </row>
    <row r="117" spans="1:12" x14ac:dyDescent="0.25">
      <c r="A117" s="126" t="s">
        <v>167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1:12" x14ac:dyDescent="0.25">
      <c r="A118" s="129">
        <v>1</v>
      </c>
      <c r="B118" s="64" t="s">
        <v>168</v>
      </c>
      <c r="C118" s="54" t="s">
        <v>19</v>
      </c>
      <c r="D118" s="54"/>
      <c r="E118" s="54">
        <v>60</v>
      </c>
      <c r="F118" s="61"/>
      <c r="G118" s="61"/>
      <c r="H118" s="61"/>
      <c r="I118" s="87"/>
      <c r="J118" s="61"/>
      <c r="K118" s="61"/>
      <c r="L118" s="87"/>
    </row>
    <row r="119" spans="1:12" x14ac:dyDescent="0.25">
      <c r="A119" s="128"/>
      <c r="B119" s="62" t="s">
        <v>69</v>
      </c>
      <c r="C119" s="2" t="s">
        <v>16</v>
      </c>
      <c r="D119" s="2">
        <v>1</v>
      </c>
      <c r="E119" s="2">
        <f>E118*D119</f>
        <v>60</v>
      </c>
      <c r="F119" s="63"/>
      <c r="G119" s="63"/>
      <c r="H119" s="63"/>
      <c r="I119" s="63"/>
      <c r="J119" s="63"/>
      <c r="K119" s="7"/>
      <c r="L119" s="82"/>
    </row>
    <row r="120" spans="1:12" x14ac:dyDescent="0.25">
      <c r="A120" s="129">
        <v>2</v>
      </c>
      <c r="B120" s="64" t="s">
        <v>83</v>
      </c>
      <c r="C120" s="54" t="s">
        <v>14</v>
      </c>
      <c r="D120" s="54"/>
      <c r="E120" s="54">
        <v>5.4</v>
      </c>
      <c r="F120" s="61"/>
      <c r="G120" s="61"/>
      <c r="H120" s="61"/>
      <c r="I120" s="87"/>
      <c r="J120" s="61"/>
      <c r="K120" s="61"/>
      <c r="L120" s="87"/>
    </row>
    <row r="121" spans="1:12" x14ac:dyDescent="0.25">
      <c r="A121" s="128"/>
      <c r="B121" s="62" t="s">
        <v>69</v>
      </c>
      <c r="C121" s="2" t="s">
        <v>91</v>
      </c>
      <c r="D121" s="2">
        <v>1</v>
      </c>
      <c r="E121" s="2">
        <f>E120*D121</f>
        <v>5.4</v>
      </c>
      <c r="F121" s="63"/>
      <c r="G121" s="63"/>
      <c r="H121" s="63"/>
      <c r="I121" s="63"/>
      <c r="J121" s="63"/>
      <c r="K121" s="7"/>
      <c r="L121" s="82"/>
    </row>
    <row r="122" spans="1:12" x14ac:dyDescent="0.25">
      <c r="A122" s="129">
        <v>3</v>
      </c>
      <c r="B122" s="64" t="s">
        <v>84</v>
      </c>
      <c r="C122" s="54" t="s">
        <v>14</v>
      </c>
      <c r="D122" s="54"/>
      <c r="E122" s="54">
        <v>1.8</v>
      </c>
      <c r="F122" s="61"/>
      <c r="G122" s="61"/>
      <c r="H122" s="61"/>
      <c r="I122" s="87"/>
      <c r="J122" s="61"/>
      <c r="K122" s="61"/>
      <c r="L122" s="87"/>
    </row>
    <row r="123" spans="1:12" x14ac:dyDescent="0.25">
      <c r="A123" s="127"/>
      <c r="B123" s="62" t="s">
        <v>15</v>
      </c>
      <c r="C123" s="2" t="s">
        <v>16</v>
      </c>
      <c r="D123" s="2">
        <v>1</v>
      </c>
      <c r="E123" s="2">
        <f>D123*E122</f>
        <v>1.8</v>
      </c>
      <c r="F123" s="63"/>
      <c r="G123" s="63"/>
      <c r="H123" s="63"/>
      <c r="I123" s="82"/>
      <c r="J123" s="63"/>
      <c r="K123" s="63"/>
      <c r="L123" s="82"/>
    </row>
    <row r="124" spans="1:12" x14ac:dyDescent="0.25">
      <c r="A124" s="128"/>
      <c r="B124" s="62" t="s">
        <v>85</v>
      </c>
      <c r="C124" s="2" t="s">
        <v>14</v>
      </c>
      <c r="D124" s="2">
        <v>1.21</v>
      </c>
      <c r="E124" s="2">
        <f>E122*D124</f>
        <v>2.1779999999999999</v>
      </c>
      <c r="F124" s="63"/>
      <c r="G124" s="63"/>
      <c r="H124" s="63"/>
      <c r="I124" s="63"/>
      <c r="J124" s="63"/>
      <c r="K124" s="63"/>
      <c r="L124" s="82"/>
    </row>
    <row r="125" spans="1:12" x14ac:dyDescent="0.25">
      <c r="A125" s="129">
        <v>4</v>
      </c>
      <c r="B125" s="64" t="s">
        <v>86</v>
      </c>
      <c r="C125" s="54" t="s">
        <v>14</v>
      </c>
      <c r="D125" s="54"/>
      <c r="E125" s="54">
        <f>E120-E122</f>
        <v>3.6000000000000005</v>
      </c>
      <c r="F125" s="61"/>
      <c r="G125" s="61"/>
      <c r="H125" s="61"/>
      <c r="I125" s="87"/>
      <c r="J125" s="61"/>
      <c r="K125" s="61"/>
      <c r="L125" s="87"/>
    </row>
    <row r="126" spans="1:12" x14ac:dyDescent="0.25">
      <c r="A126" s="128"/>
      <c r="B126" s="62" t="s">
        <v>15</v>
      </c>
      <c r="C126" s="2" t="s">
        <v>16</v>
      </c>
      <c r="D126" s="2">
        <v>1</v>
      </c>
      <c r="E126" s="2">
        <f>D126*E125</f>
        <v>3.6000000000000005</v>
      </c>
      <c r="F126" s="63"/>
      <c r="G126" s="63"/>
      <c r="H126" s="63"/>
      <c r="I126" s="82"/>
      <c r="J126" s="63"/>
      <c r="K126" s="63"/>
      <c r="L126" s="82"/>
    </row>
    <row r="127" spans="1:12" x14ac:dyDescent="0.25">
      <c r="A127" s="129">
        <v>5</v>
      </c>
      <c r="B127" s="59" t="s">
        <v>158</v>
      </c>
      <c r="C127" s="54" t="s">
        <v>87</v>
      </c>
      <c r="D127" s="54"/>
      <c r="E127" s="54">
        <v>3.96</v>
      </c>
      <c r="F127" s="63"/>
      <c r="G127" s="74"/>
      <c r="H127" s="95"/>
      <c r="I127" s="74"/>
      <c r="J127" s="95"/>
      <c r="K127" s="95"/>
      <c r="L127" s="74"/>
    </row>
    <row r="128" spans="1:12" x14ac:dyDescent="0.25">
      <c r="A128" s="127"/>
      <c r="B128" s="62" t="s">
        <v>15</v>
      </c>
      <c r="C128" s="2" t="s">
        <v>16</v>
      </c>
      <c r="D128" s="2">
        <v>1</v>
      </c>
      <c r="E128" s="2">
        <f>E127*D128</f>
        <v>3.96</v>
      </c>
      <c r="F128" s="63"/>
      <c r="G128" s="63"/>
      <c r="H128" s="95"/>
      <c r="I128" s="74"/>
      <c r="J128" s="95"/>
      <c r="K128" s="95"/>
      <c r="L128" s="74"/>
    </row>
    <row r="129" spans="1:12" x14ac:dyDescent="0.25">
      <c r="A129" s="127"/>
      <c r="B129" s="62" t="s">
        <v>92</v>
      </c>
      <c r="C129" s="2" t="s">
        <v>16</v>
      </c>
      <c r="D129" s="2">
        <v>1.02</v>
      </c>
      <c r="E129" s="2">
        <f>E127*D129</f>
        <v>4.0392000000000001</v>
      </c>
      <c r="F129" s="95"/>
      <c r="G129" s="74"/>
      <c r="H129" s="95"/>
      <c r="I129" s="74"/>
      <c r="J129" s="95"/>
      <c r="K129" s="95"/>
      <c r="L129" s="74"/>
    </row>
    <row r="130" spans="1:12" x14ac:dyDescent="0.25">
      <c r="A130" s="127"/>
      <c r="B130" s="62" t="s">
        <v>159</v>
      </c>
      <c r="C130" s="2" t="s">
        <v>22</v>
      </c>
      <c r="D130" s="2"/>
      <c r="E130" s="2">
        <f>0.234*1.05</f>
        <v>0.24570000000000003</v>
      </c>
      <c r="F130" s="63"/>
      <c r="G130" s="74"/>
      <c r="H130" s="95"/>
      <c r="I130" s="74"/>
      <c r="J130" s="95"/>
      <c r="K130" s="95"/>
      <c r="L130" s="74"/>
    </row>
    <row r="131" spans="1:12" x14ac:dyDescent="0.25">
      <c r="A131" s="128"/>
      <c r="B131" s="77" t="s">
        <v>17</v>
      </c>
      <c r="C131" s="2" t="s">
        <v>16</v>
      </c>
      <c r="D131" s="2">
        <v>20</v>
      </c>
      <c r="E131" s="2">
        <f>E127*D131</f>
        <v>79.2</v>
      </c>
      <c r="F131" s="2"/>
      <c r="G131" s="74"/>
      <c r="H131" s="95"/>
      <c r="I131" s="74"/>
      <c r="J131" s="95"/>
      <c r="K131" s="95"/>
      <c r="L131" s="74"/>
    </row>
    <row r="132" spans="1:12" x14ac:dyDescent="0.25">
      <c r="A132" s="129">
        <v>6</v>
      </c>
      <c r="B132" s="64" t="s">
        <v>88</v>
      </c>
      <c r="C132" s="54" t="s">
        <v>14</v>
      </c>
      <c r="D132" s="54"/>
      <c r="E132" s="54">
        <f>E122</f>
        <v>1.8</v>
      </c>
      <c r="F132" s="61"/>
      <c r="G132" s="61"/>
      <c r="H132" s="61"/>
      <c r="I132" s="87"/>
      <c r="J132" s="61"/>
      <c r="K132" s="61"/>
      <c r="L132" s="87"/>
    </row>
    <row r="133" spans="1:12" x14ac:dyDescent="0.25">
      <c r="A133" s="127"/>
      <c r="B133" s="62" t="s">
        <v>15</v>
      </c>
      <c r="C133" s="2" t="s">
        <v>16</v>
      </c>
      <c r="D133" s="2">
        <v>1</v>
      </c>
      <c r="E133" s="2">
        <f>D133*E132</f>
        <v>1.8</v>
      </c>
      <c r="F133" s="63"/>
      <c r="G133" s="63"/>
      <c r="H133" s="63"/>
      <c r="I133" s="82"/>
      <c r="J133" s="63"/>
      <c r="K133" s="63"/>
      <c r="L133" s="82"/>
    </row>
    <row r="134" spans="1:12" x14ac:dyDescent="0.25">
      <c r="A134" s="128"/>
      <c r="B134" s="62" t="s">
        <v>38</v>
      </c>
      <c r="C134" s="2" t="s">
        <v>22</v>
      </c>
      <c r="D134" s="2">
        <v>1.75</v>
      </c>
      <c r="E134" s="2">
        <f>E132*D134</f>
        <v>3.15</v>
      </c>
      <c r="F134" s="63"/>
      <c r="G134" s="63"/>
      <c r="H134" s="63"/>
      <c r="I134" s="63"/>
      <c r="J134" s="63"/>
      <c r="K134" s="63"/>
      <c r="L134" s="63"/>
    </row>
    <row r="135" spans="1:12" x14ac:dyDescent="0.25">
      <c r="A135" s="156" t="s">
        <v>169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</row>
    <row r="136" spans="1:12" x14ac:dyDescent="0.25">
      <c r="A136" s="129">
        <v>1</v>
      </c>
      <c r="B136" s="64" t="s">
        <v>83</v>
      </c>
      <c r="C136" s="54" t="s">
        <v>14</v>
      </c>
      <c r="D136" s="54"/>
      <c r="E136" s="54">
        <v>1.5</v>
      </c>
      <c r="F136" s="54"/>
      <c r="G136" s="61"/>
      <c r="H136" s="61"/>
      <c r="I136" s="61"/>
      <c r="J136" s="61"/>
      <c r="K136" s="61"/>
      <c r="L136" s="61"/>
    </row>
    <row r="137" spans="1:12" x14ac:dyDescent="0.25">
      <c r="A137" s="127"/>
      <c r="B137" s="62" t="s">
        <v>15</v>
      </c>
      <c r="C137" s="2" t="s">
        <v>16</v>
      </c>
      <c r="D137" s="2">
        <v>1</v>
      </c>
      <c r="E137" s="2">
        <f>E136*D137</f>
        <v>1.5</v>
      </c>
      <c r="F137" s="2"/>
      <c r="G137" s="63"/>
      <c r="H137" s="63"/>
      <c r="I137" s="63"/>
      <c r="J137" s="63"/>
      <c r="K137" s="63"/>
      <c r="L137" s="63"/>
    </row>
    <row r="138" spans="1:12" x14ac:dyDescent="0.25">
      <c r="A138" s="129">
        <v>2</v>
      </c>
      <c r="B138" s="64" t="s">
        <v>170</v>
      </c>
      <c r="C138" s="54" t="s">
        <v>13</v>
      </c>
      <c r="D138" s="54"/>
      <c r="E138" s="54">
        <v>0.5</v>
      </c>
      <c r="F138" s="54"/>
      <c r="G138" s="61"/>
      <c r="H138" s="61"/>
      <c r="I138" s="61"/>
      <c r="J138" s="61"/>
      <c r="K138" s="61"/>
      <c r="L138" s="61"/>
    </row>
    <row r="139" spans="1:12" x14ac:dyDescent="0.25">
      <c r="A139" s="127"/>
      <c r="B139" s="62" t="s">
        <v>15</v>
      </c>
      <c r="C139" s="2" t="s">
        <v>16</v>
      </c>
      <c r="D139" s="2">
        <v>1</v>
      </c>
      <c r="E139" s="2">
        <f>E138*D139</f>
        <v>0.5</v>
      </c>
      <c r="F139" s="2"/>
      <c r="G139" s="63"/>
      <c r="H139" s="63"/>
      <c r="I139" s="63"/>
      <c r="J139" s="63"/>
      <c r="K139" s="63"/>
      <c r="L139" s="63"/>
    </row>
    <row r="140" spans="1:12" x14ac:dyDescent="0.25">
      <c r="A140" s="127"/>
      <c r="B140" s="62" t="s">
        <v>171</v>
      </c>
      <c r="C140" s="2" t="s">
        <v>14</v>
      </c>
      <c r="D140" s="2">
        <v>0.2</v>
      </c>
      <c r="E140" s="2">
        <f>E138*D140</f>
        <v>0.1</v>
      </c>
      <c r="F140" s="2"/>
      <c r="G140" s="63"/>
      <c r="H140" s="63"/>
      <c r="I140" s="63"/>
      <c r="J140" s="63"/>
      <c r="K140" s="63"/>
      <c r="L140" s="63"/>
    </row>
    <row r="141" spans="1:12" x14ac:dyDescent="0.25">
      <c r="A141" s="129">
        <v>3</v>
      </c>
      <c r="B141" s="64" t="s">
        <v>84</v>
      </c>
      <c r="C141" s="54" t="s">
        <v>14</v>
      </c>
      <c r="D141" s="54"/>
      <c r="E141" s="54">
        <v>0.5</v>
      </c>
      <c r="F141" s="54"/>
      <c r="G141" s="61"/>
      <c r="H141" s="61"/>
      <c r="I141" s="61"/>
      <c r="J141" s="61"/>
      <c r="K141" s="61"/>
      <c r="L141" s="61"/>
    </row>
    <row r="142" spans="1:12" x14ac:dyDescent="0.25">
      <c r="A142" s="127"/>
      <c r="B142" s="62" t="s">
        <v>15</v>
      </c>
      <c r="C142" s="2" t="s">
        <v>16</v>
      </c>
      <c r="D142" s="2">
        <v>1</v>
      </c>
      <c r="E142" s="2">
        <f>E141*D142</f>
        <v>0.5</v>
      </c>
      <c r="F142" s="2"/>
      <c r="G142" s="63"/>
      <c r="H142" s="63"/>
      <c r="I142" s="63"/>
      <c r="J142" s="63"/>
      <c r="K142" s="63"/>
      <c r="L142" s="63"/>
    </row>
    <row r="143" spans="1:12" x14ac:dyDescent="0.25">
      <c r="A143" s="127"/>
      <c r="B143" s="62" t="s">
        <v>85</v>
      </c>
      <c r="C143" s="2" t="s">
        <v>14</v>
      </c>
      <c r="D143" s="2">
        <v>1.21</v>
      </c>
      <c r="E143" s="2">
        <f>E141*D143</f>
        <v>0.60499999999999998</v>
      </c>
      <c r="F143" s="63"/>
      <c r="G143" s="63"/>
      <c r="H143" s="63"/>
      <c r="I143" s="63"/>
      <c r="J143" s="63"/>
      <c r="K143" s="63"/>
      <c r="L143" s="63"/>
    </row>
    <row r="144" spans="1:12" x14ac:dyDescent="0.25">
      <c r="A144" s="129">
        <v>4</v>
      </c>
      <c r="B144" s="64" t="s">
        <v>172</v>
      </c>
      <c r="C144" s="54" t="s">
        <v>13</v>
      </c>
      <c r="D144" s="54"/>
      <c r="E144" s="54">
        <v>4.3499999999999996</v>
      </c>
      <c r="F144" s="54"/>
      <c r="G144" s="61"/>
      <c r="H144" s="61"/>
      <c r="I144" s="61"/>
      <c r="J144" s="61"/>
      <c r="K144" s="61"/>
      <c r="L144" s="61"/>
    </row>
    <row r="145" spans="1:12" x14ac:dyDescent="0.25">
      <c r="A145" s="127"/>
      <c r="B145" s="62" t="s">
        <v>15</v>
      </c>
      <c r="C145" s="2" t="s">
        <v>16</v>
      </c>
      <c r="D145" s="2">
        <v>1</v>
      </c>
      <c r="E145" s="2">
        <f>E144*D145</f>
        <v>4.3499999999999996</v>
      </c>
      <c r="F145" s="2"/>
      <c r="G145" s="63"/>
      <c r="H145" s="63"/>
      <c r="I145" s="63"/>
      <c r="J145" s="63"/>
      <c r="K145" s="63"/>
      <c r="L145" s="63"/>
    </row>
    <row r="146" spans="1:12" x14ac:dyDescent="0.25">
      <c r="A146" s="127"/>
      <c r="B146" s="62" t="s">
        <v>173</v>
      </c>
      <c r="C146" s="2" t="s">
        <v>22</v>
      </c>
      <c r="D146" s="2"/>
      <c r="E146" s="2">
        <v>0.32</v>
      </c>
      <c r="F146" s="2"/>
      <c r="G146" s="63"/>
      <c r="H146" s="63"/>
      <c r="I146" s="63"/>
      <c r="J146" s="63"/>
      <c r="K146" s="63"/>
      <c r="L146" s="63"/>
    </row>
    <row r="147" spans="1:12" x14ac:dyDescent="0.25">
      <c r="A147" s="127"/>
      <c r="B147" s="62" t="s">
        <v>17</v>
      </c>
      <c r="C147" s="2" t="s">
        <v>16</v>
      </c>
      <c r="D147" s="2">
        <v>15</v>
      </c>
      <c r="E147" s="2">
        <f>E144*D147</f>
        <v>65.25</v>
      </c>
      <c r="F147" s="2"/>
      <c r="G147" s="63"/>
      <c r="H147" s="63"/>
      <c r="I147" s="63"/>
      <c r="J147" s="63"/>
      <c r="K147" s="63"/>
      <c r="L147" s="63"/>
    </row>
    <row r="148" spans="1:12" x14ac:dyDescent="0.25">
      <c r="A148" s="129">
        <v>5</v>
      </c>
      <c r="B148" s="64" t="s">
        <v>174</v>
      </c>
      <c r="C148" s="54" t="s">
        <v>13</v>
      </c>
      <c r="D148" s="54"/>
      <c r="E148" s="54">
        <v>8.6999999999999993</v>
      </c>
      <c r="F148" s="54"/>
      <c r="G148" s="61"/>
      <c r="H148" s="61"/>
      <c r="I148" s="61"/>
      <c r="J148" s="61"/>
      <c r="K148" s="61"/>
      <c r="L148" s="61"/>
    </row>
    <row r="149" spans="1:12" x14ac:dyDescent="0.25">
      <c r="A149" s="127"/>
      <c r="B149" s="62" t="s">
        <v>15</v>
      </c>
      <c r="C149" s="2" t="s">
        <v>16</v>
      </c>
      <c r="D149" s="2">
        <v>1</v>
      </c>
      <c r="E149" s="2">
        <f>E148*D149</f>
        <v>8.6999999999999993</v>
      </c>
      <c r="F149" s="2"/>
      <c r="G149" s="63"/>
      <c r="H149" s="63"/>
      <c r="I149" s="63"/>
      <c r="J149" s="63"/>
      <c r="K149" s="63"/>
      <c r="L149" s="63"/>
    </row>
    <row r="150" spans="1:12" x14ac:dyDescent="0.25">
      <c r="A150" s="127"/>
      <c r="B150" s="62" t="s">
        <v>105</v>
      </c>
      <c r="C150" s="2" t="s">
        <v>23</v>
      </c>
      <c r="D150" s="2">
        <v>0.4</v>
      </c>
      <c r="E150" s="2">
        <f>E148*D150</f>
        <v>3.48</v>
      </c>
      <c r="F150" s="2"/>
      <c r="G150" s="63"/>
      <c r="H150" s="63"/>
      <c r="I150" s="63"/>
      <c r="J150" s="63"/>
      <c r="K150" s="63"/>
      <c r="L150" s="63"/>
    </row>
    <row r="151" spans="1:12" x14ac:dyDescent="0.25">
      <c r="A151" s="127"/>
      <c r="B151" s="62" t="s">
        <v>17</v>
      </c>
      <c r="C151" s="2" t="s">
        <v>16</v>
      </c>
      <c r="D151" s="2">
        <v>0.2</v>
      </c>
      <c r="E151" s="2">
        <f>E148*D151</f>
        <v>1.74</v>
      </c>
      <c r="F151" s="2"/>
      <c r="G151" s="63"/>
      <c r="H151" s="63"/>
      <c r="I151" s="63"/>
      <c r="J151" s="63"/>
      <c r="K151" s="63"/>
      <c r="L151" s="63"/>
    </row>
    <row r="152" spans="1:12" x14ac:dyDescent="0.25">
      <c r="A152" s="129">
        <v>6</v>
      </c>
      <c r="B152" s="64" t="s">
        <v>175</v>
      </c>
      <c r="C152" s="54" t="s">
        <v>19</v>
      </c>
      <c r="D152" s="54"/>
      <c r="E152" s="54">
        <v>1</v>
      </c>
      <c r="F152" s="54"/>
      <c r="G152" s="61"/>
      <c r="H152" s="61"/>
      <c r="I152" s="61"/>
      <c r="J152" s="61"/>
      <c r="K152" s="61"/>
      <c r="L152" s="61"/>
    </row>
    <row r="153" spans="1:12" x14ac:dyDescent="0.25">
      <c r="A153" s="127"/>
      <c r="B153" s="62" t="s">
        <v>15</v>
      </c>
      <c r="C153" s="2" t="s">
        <v>16</v>
      </c>
      <c r="D153" s="2">
        <v>1</v>
      </c>
      <c r="E153" s="2">
        <f>E152*D153</f>
        <v>1</v>
      </c>
      <c r="F153" s="2"/>
      <c r="G153" s="63"/>
      <c r="H153" s="63"/>
      <c r="I153" s="63"/>
      <c r="J153" s="63"/>
      <c r="K153" s="63"/>
      <c r="L153" s="63"/>
    </row>
    <row r="154" spans="1:12" x14ac:dyDescent="0.25">
      <c r="A154" s="127"/>
      <c r="B154" s="62" t="s">
        <v>176</v>
      </c>
      <c r="C154" s="2" t="s">
        <v>19</v>
      </c>
      <c r="D154" s="2">
        <v>1</v>
      </c>
      <c r="E154" s="2">
        <v>1</v>
      </c>
      <c r="F154" s="2"/>
      <c r="G154" s="63"/>
      <c r="H154" s="63"/>
      <c r="I154" s="63"/>
      <c r="J154" s="63"/>
      <c r="K154" s="63"/>
      <c r="L154" s="63"/>
    </row>
    <row r="155" spans="1:12" x14ac:dyDescent="0.25">
      <c r="A155" s="129">
        <v>7</v>
      </c>
      <c r="B155" s="64" t="s">
        <v>177</v>
      </c>
      <c r="C155" s="54" t="s">
        <v>19</v>
      </c>
      <c r="D155" s="54"/>
      <c r="E155" s="54">
        <v>1</v>
      </c>
      <c r="F155" s="54"/>
      <c r="G155" s="61"/>
      <c r="H155" s="61"/>
      <c r="I155" s="61"/>
      <c r="J155" s="61"/>
      <c r="K155" s="61"/>
      <c r="L155" s="61"/>
    </row>
    <row r="156" spans="1:12" x14ac:dyDescent="0.25">
      <c r="A156" s="127"/>
      <c r="B156" s="62" t="s">
        <v>15</v>
      </c>
      <c r="C156" s="2" t="s">
        <v>16</v>
      </c>
      <c r="D156" s="2">
        <v>1</v>
      </c>
      <c r="E156" s="2">
        <f>E155*D156</f>
        <v>1</v>
      </c>
      <c r="F156" s="2"/>
      <c r="G156" s="63"/>
      <c r="H156" s="63"/>
      <c r="I156" s="63"/>
      <c r="J156" s="63"/>
      <c r="K156" s="63"/>
      <c r="L156" s="63"/>
    </row>
    <row r="157" spans="1:12" x14ac:dyDescent="0.25">
      <c r="A157" s="127"/>
      <c r="B157" s="62" t="s">
        <v>178</v>
      </c>
      <c r="C157" s="2" t="s">
        <v>19</v>
      </c>
      <c r="D157" s="2">
        <v>1</v>
      </c>
      <c r="E157" s="2">
        <f>E155*D157</f>
        <v>1</v>
      </c>
      <c r="F157" s="2"/>
      <c r="G157" s="63"/>
      <c r="H157" s="63"/>
      <c r="I157" s="63"/>
      <c r="J157" s="63"/>
      <c r="K157" s="63"/>
      <c r="L157" s="63"/>
    </row>
    <row r="158" spans="1:12" x14ac:dyDescent="0.25">
      <c r="A158" s="129">
        <v>8</v>
      </c>
      <c r="B158" s="64" t="s">
        <v>179</v>
      </c>
      <c r="C158" s="54" t="s">
        <v>19</v>
      </c>
      <c r="D158" s="54"/>
      <c r="E158" s="54">
        <v>12.2</v>
      </c>
      <c r="F158" s="54"/>
      <c r="G158" s="61"/>
      <c r="H158" s="61"/>
      <c r="I158" s="61"/>
      <c r="J158" s="61"/>
      <c r="K158" s="61"/>
      <c r="L158" s="61"/>
    </row>
    <row r="159" spans="1:12" x14ac:dyDescent="0.25">
      <c r="A159" s="127"/>
      <c r="B159" s="62" t="s">
        <v>15</v>
      </c>
      <c r="C159" s="2" t="s">
        <v>16</v>
      </c>
      <c r="D159" s="2">
        <v>1</v>
      </c>
      <c r="E159" s="2">
        <f>E158*D159</f>
        <v>12.2</v>
      </c>
      <c r="F159" s="2"/>
      <c r="G159" s="63"/>
      <c r="H159" s="63"/>
      <c r="I159" s="63"/>
      <c r="J159" s="63"/>
      <c r="K159" s="63"/>
      <c r="L159" s="63"/>
    </row>
    <row r="160" spans="1:12" x14ac:dyDescent="0.25">
      <c r="A160" s="127"/>
      <c r="B160" s="62" t="s">
        <v>180</v>
      </c>
      <c r="C160" s="2" t="s">
        <v>21</v>
      </c>
      <c r="D160" s="2"/>
      <c r="E160" s="2">
        <v>1</v>
      </c>
      <c r="F160" s="2"/>
      <c r="G160" s="63"/>
      <c r="H160" s="63"/>
      <c r="I160" s="63"/>
      <c r="J160" s="63"/>
      <c r="K160" s="63"/>
      <c r="L160" s="63"/>
    </row>
    <row r="161" spans="1:12" x14ac:dyDescent="0.25">
      <c r="A161" s="127"/>
      <c r="B161" s="62" t="s">
        <v>181</v>
      </c>
      <c r="C161" s="2" t="s">
        <v>19</v>
      </c>
      <c r="D161" s="2">
        <v>1</v>
      </c>
      <c r="E161" s="2">
        <f>E159*D161</f>
        <v>12.2</v>
      </c>
      <c r="F161" s="63"/>
      <c r="G161" s="63"/>
      <c r="H161" s="63"/>
      <c r="I161" s="63"/>
      <c r="J161" s="63"/>
      <c r="K161" s="63"/>
      <c r="L161" s="63"/>
    </row>
    <row r="162" spans="1:12" x14ac:dyDescent="0.25">
      <c r="A162" s="127"/>
      <c r="B162" s="62" t="s">
        <v>182</v>
      </c>
      <c r="C162" s="2" t="s">
        <v>21</v>
      </c>
      <c r="D162" s="2"/>
      <c r="E162" s="2">
        <v>1</v>
      </c>
      <c r="F162" s="63"/>
      <c r="G162" s="63"/>
      <c r="H162" s="63"/>
      <c r="I162" s="63"/>
      <c r="J162" s="63"/>
      <c r="K162" s="63"/>
      <c r="L162" s="63"/>
    </row>
    <row r="163" spans="1:12" x14ac:dyDescent="0.25">
      <c r="A163" s="127"/>
      <c r="B163" s="62" t="s">
        <v>17</v>
      </c>
      <c r="C163" s="2" t="s">
        <v>16</v>
      </c>
      <c r="D163" s="2">
        <v>0.1</v>
      </c>
      <c r="E163" s="2">
        <f>D163*E158</f>
        <v>1.22</v>
      </c>
      <c r="F163" s="2"/>
      <c r="G163" s="63"/>
      <c r="H163" s="63"/>
      <c r="I163" s="63"/>
      <c r="J163" s="63"/>
      <c r="K163" s="63"/>
      <c r="L163" s="63"/>
    </row>
    <row r="164" spans="1:12" x14ac:dyDescent="0.25">
      <c r="A164" s="129">
        <v>9</v>
      </c>
      <c r="B164" s="64" t="s">
        <v>183</v>
      </c>
      <c r="C164" s="54" t="s">
        <v>184</v>
      </c>
      <c r="D164" s="54"/>
      <c r="E164" s="54">
        <v>1</v>
      </c>
      <c r="F164" s="54"/>
      <c r="G164" s="61"/>
      <c r="H164" s="61"/>
      <c r="I164" s="61"/>
      <c r="J164" s="61"/>
      <c r="K164" s="61"/>
      <c r="L164" s="61"/>
    </row>
    <row r="165" spans="1:12" x14ac:dyDescent="0.25">
      <c r="A165" s="127"/>
      <c r="B165" s="62" t="s">
        <v>15</v>
      </c>
      <c r="C165" s="2" t="s">
        <v>16</v>
      </c>
      <c r="D165" s="2">
        <v>1</v>
      </c>
      <c r="E165" s="2">
        <f>E164*D165</f>
        <v>1</v>
      </c>
      <c r="F165" s="2"/>
      <c r="G165" s="63"/>
      <c r="H165" s="63"/>
      <c r="I165" s="63"/>
      <c r="J165" s="63"/>
      <c r="K165" s="63"/>
      <c r="L165" s="63"/>
    </row>
    <row r="166" spans="1:12" x14ac:dyDescent="0.25">
      <c r="A166" s="127"/>
      <c r="B166" s="62" t="s">
        <v>185</v>
      </c>
      <c r="C166" s="2" t="s">
        <v>21</v>
      </c>
      <c r="D166" s="2"/>
      <c r="E166" s="2">
        <v>1</v>
      </c>
      <c r="F166" s="2"/>
      <c r="G166" s="63"/>
      <c r="H166" s="63"/>
      <c r="I166" s="63"/>
      <c r="J166" s="63"/>
      <c r="K166" s="63"/>
      <c r="L166" s="63"/>
    </row>
    <row r="167" spans="1:12" x14ac:dyDescent="0.25">
      <c r="A167" s="127"/>
      <c r="B167" s="62" t="s">
        <v>186</v>
      </c>
      <c r="C167" s="2" t="s">
        <v>21</v>
      </c>
      <c r="D167" s="2"/>
      <c r="E167" s="2">
        <v>1</v>
      </c>
      <c r="F167" s="2"/>
      <c r="G167" s="63"/>
      <c r="H167" s="63"/>
      <c r="I167" s="63"/>
      <c r="J167" s="63"/>
      <c r="K167" s="63"/>
      <c r="L167" s="63"/>
    </row>
    <row r="168" spans="1:12" x14ac:dyDescent="0.25">
      <c r="A168" s="127"/>
      <c r="B168" s="62" t="s">
        <v>187</v>
      </c>
      <c r="C168" s="2" t="s">
        <v>21</v>
      </c>
      <c r="D168" s="2"/>
      <c r="E168" s="2">
        <v>2</v>
      </c>
      <c r="F168" s="2"/>
      <c r="G168" s="63"/>
      <c r="H168" s="63"/>
      <c r="I168" s="63"/>
      <c r="J168" s="63"/>
      <c r="K168" s="63"/>
      <c r="L168" s="63"/>
    </row>
    <row r="169" spans="1:12" x14ac:dyDescent="0.25">
      <c r="A169" s="127"/>
      <c r="B169" s="62" t="s">
        <v>188</v>
      </c>
      <c r="C169" s="2" t="s">
        <v>21</v>
      </c>
      <c r="D169" s="2"/>
      <c r="E169" s="2">
        <v>1</v>
      </c>
      <c r="F169" s="2"/>
      <c r="G169" s="63"/>
      <c r="H169" s="63"/>
      <c r="I169" s="63"/>
      <c r="J169" s="63"/>
      <c r="K169" s="63"/>
      <c r="L169" s="63"/>
    </row>
    <row r="170" spans="1:12" x14ac:dyDescent="0.25">
      <c r="A170" s="127"/>
      <c r="B170" s="62" t="s">
        <v>189</v>
      </c>
      <c r="C170" s="2" t="s">
        <v>21</v>
      </c>
      <c r="D170" s="2"/>
      <c r="E170" s="2">
        <v>1</v>
      </c>
      <c r="F170" s="2"/>
      <c r="G170" s="63"/>
      <c r="H170" s="63"/>
      <c r="I170" s="63"/>
      <c r="J170" s="63"/>
      <c r="K170" s="63"/>
      <c r="L170" s="63"/>
    </row>
    <row r="171" spans="1:12" x14ac:dyDescent="0.25">
      <c r="A171" s="127"/>
      <c r="B171" s="62" t="s">
        <v>17</v>
      </c>
      <c r="C171" s="2" t="s">
        <v>16</v>
      </c>
      <c r="D171" s="2"/>
      <c r="E171" s="2">
        <v>1</v>
      </c>
      <c r="F171" s="2"/>
      <c r="G171" s="63"/>
      <c r="H171" s="63"/>
      <c r="I171" s="63"/>
      <c r="J171" s="63"/>
      <c r="K171" s="63"/>
      <c r="L171" s="63"/>
    </row>
    <row r="172" spans="1:12" x14ac:dyDescent="0.25">
      <c r="A172" s="129">
        <v>10</v>
      </c>
      <c r="B172" s="64" t="s">
        <v>190</v>
      </c>
      <c r="C172" s="54" t="s">
        <v>13</v>
      </c>
      <c r="D172" s="54"/>
      <c r="E172" s="54">
        <v>1.46</v>
      </c>
      <c r="F172" s="54"/>
      <c r="G172" s="61"/>
      <c r="H172" s="61"/>
      <c r="I172" s="61"/>
      <c r="J172" s="61"/>
      <c r="K172" s="61"/>
      <c r="L172" s="61"/>
    </row>
    <row r="173" spans="1:12" x14ac:dyDescent="0.25">
      <c r="A173" s="127"/>
      <c r="B173" s="62" t="s">
        <v>15</v>
      </c>
      <c r="C173" s="2" t="s">
        <v>16</v>
      </c>
      <c r="D173" s="2">
        <v>1</v>
      </c>
      <c r="E173" s="2">
        <f>E172*D173</f>
        <v>1.46</v>
      </c>
      <c r="F173" s="2"/>
      <c r="G173" s="63"/>
      <c r="H173" s="63"/>
      <c r="I173" s="63"/>
      <c r="J173" s="63"/>
      <c r="K173" s="63"/>
      <c r="L173" s="63"/>
    </row>
    <row r="174" spans="1:12" x14ac:dyDescent="0.25">
      <c r="A174" s="127"/>
      <c r="B174" s="62" t="s">
        <v>191</v>
      </c>
      <c r="C174" s="2" t="s">
        <v>13</v>
      </c>
      <c r="D174" s="2">
        <v>1</v>
      </c>
      <c r="E174" s="2">
        <f>E172*D174</f>
        <v>1.46</v>
      </c>
      <c r="F174" s="2"/>
      <c r="G174" s="63"/>
      <c r="H174" s="63"/>
      <c r="I174" s="63"/>
      <c r="J174" s="63"/>
      <c r="K174" s="63"/>
      <c r="L174" s="63"/>
    </row>
    <row r="175" spans="1:12" x14ac:dyDescent="0.25">
      <c r="A175" s="127"/>
      <c r="B175" s="62" t="s">
        <v>17</v>
      </c>
      <c r="C175" s="2" t="s">
        <v>16</v>
      </c>
      <c r="D175" s="2"/>
      <c r="E175" s="2">
        <v>1</v>
      </c>
      <c r="F175" s="2"/>
      <c r="G175" s="63"/>
      <c r="H175" s="63"/>
      <c r="I175" s="63"/>
      <c r="J175" s="63"/>
      <c r="K175" s="63"/>
      <c r="L175" s="63"/>
    </row>
    <row r="176" spans="1:12" ht="38.25" x14ac:dyDescent="0.25">
      <c r="A176" s="129">
        <v>11</v>
      </c>
      <c r="B176" s="59" t="s">
        <v>224</v>
      </c>
      <c r="C176" s="54" t="s">
        <v>19</v>
      </c>
      <c r="D176" s="54"/>
      <c r="E176" s="54">
        <v>32.799999999999997</v>
      </c>
      <c r="F176" s="54"/>
      <c r="G176" s="61"/>
      <c r="H176" s="61"/>
      <c r="I176" s="61"/>
      <c r="J176" s="61"/>
      <c r="K176" s="61"/>
      <c r="L176" s="61"/>
    </row>
    <row r="177" spans="1:12" x14ac:dyDescent="0.25">
      <c r="A177" s="127"/>
      <c r="B177" s="62" t="s">
        <v>15</v>
      </c>
      <c r="C177" s="2" t="s">
        <v>16</v>
      </c>
      <c r="D177" s="2">
        <v>1</v>
      </c>
      <c r="E177" s="2">
        <f>E176*D177</f>
        <v>32.799999999999997</v>
      </c>
      <c r="F177" s="2"/>
      <c r="G177" s="63"/>
      <c r="H177" s="63"/>
      <c r="I177" s="63"/>
      <c r="J177" s="63"/>
      <c r="K177" s="63"/>
      <c r="L177" s="63"/>
    </row>
    <row r="178" spans="1:12" x14ac:dyDescent="0.25">
      <c r="A178" s="127"/>
      <c r="B178" s="62" t="s">
        <v>192</v>
      </c>
      <c r="C178" s="2" t="s">
        <v>19</v>
      </c>
      <c r="D178" s="2">
        <v>1.05</v>
      </c>
      <c r="E178" s="2">
        <f>E176*D178</f>
        <v>34.44</v>
      </c>
      <c r="F178" s="2"/>
      <c r="G178" s="63"/>
      <c r="H178" s="63"/>
      <c r="I178" s="63"/>
      <c r="J178" s="63"/>
      <c r="K178" s="63"/>
      <c r="L178" s="63"/>
    </row>
    <row r="179" spans="1:12" x14ac:dyDescent="0.25">
      <c r="A179" s="127"/>
      <c r="B179" s="62" t="s">
        <v>105</v>
      </c>
      <c r="C179" s="2" t="s">
        <v>23</v>
      </c>
      <c r="D179" s="2">
        <v>0.1</v>
      </c>
      <c r="E179" s="2">
        <f>E177*D179</f>
        <v>3.28</v>
      </c>
      <c r="F179" s="2"/>
      <c r="G179" s="63"/>
      <c r="H179" s="63"/>
      <c r="I179" s="63"/>
      <c r="J179" s="63"/>
      <c r="K179" s="63"/>
      <c r="L179" s="63"/>
    </row>
    <row r="180" spans="1:12" x14ac:dyDescent="0.25">
      <c r="A180" s="128"/>
      <c r="B180" s="62" t="s">
        <v>17</v>
      </c>
      <c r="C180" s="2" t="s">
        <v>16</v>
      </c>
      <c r="D180" s="2">
        <v>0.5</v>
      </c>
      <c r="E180" s="2">
        <f>E176*D180</f>
        <v>16.399999999999999</v>
      </c>
      <c r="F180" s="2"/>
      <c r="G180" s="63"/>
      <c r="H180" s="63"/>
      <c r="I180" s="63"/>
      <c r="J180" s="63"/>
      <c r="K180" s="63"/>
      <c r="L180" s="63"/>
    </row>
    <row r="181" spans="1:12" x14ac:dyDescent="0.25">
      <c r="A181" s="3"/>
      <c r="B181" s="11" t="s">
        <v>7</v>
      </c>
      <c r="C181" s="12"/>
      <c r="D181" s="13"/>
      <c r="E181" s="14"/>
      <c r="F181" s="15"/>
      <c r="G181" s="15">
        <f>SUM(G9:G180)</f>
        <v>0</v>
      </c>
      <c r="H181" s="15"/>
      <c r="I181" s="15"/>
      <c r="J181" s="15"/>
      <c r="K181" s="15"/>
      <c r="L181" s="15">
        <f>SUM(L9:L180)</f>
        <v>0</v>
      </c>
    </row>
    <row r="182" spans="1:12" x14ac:dyDescent="0.25">
      <c r="A182" s="3"/>
      <c r="B182" s="6" t="s">
        <v>30</v>
      </c>
      <c r="C182" s="16">
        <v>0.05</v>
      </c>
      <c r="D182" s="13"/>
      <c r="E182" s="14"/>
      <c r="F182" s="15"/>
      <c r="G182" s="15"/>
      <c r="H182" s="15"/>
      <c r="I182" s="15"/>
      <c r="J182" s="15"/>
      <c r="K182" s="15"/>
      <c r="L182" s="7">
        <f>G181*C182</f>
        <v>0</v>
      </c>
    </row>
    <row r="183" spans="1:12" x14ac:dyDescent="0.25">
      <c r="A183" s="3"/>
      <c r="B183" s="17" t="s">
        <v>7</v>
      </c>
      <c r="C183" s="16"/>
      <c r="D183" s="13"/>
      <c r="E183" s="14"/>
      <c r="F183" s="15"/>
      <c r="G183" s="15"/>
      <c r="H183" s="15"/>
      <c r="I183" s="15"/>
      <c r="J183" s="15"/>
      <c r="K183" s="15"/>
      <c r="L183" s="7">
        <f>L182+L181</f>
        <v>0</v>
      </c>
    </row>
    <row r="184" spans="1:12" x14ac:dyDescent="0.25">
      <c r="A184" s="3"/>
      <c r="B184" s="18" t="s">
        <v>31</v>
      </c>
      <c r="C184" s="19">
        <v>0.1</v>
      </c>
      <c r="D184" s="13"/>
      <c r="E184" s="14"/>
      <c r="F184" s="15"/>
      <c r="G184" s="15"/>
      <c r="H184" s="15"/>
      <c r="I184" s="15"/>
      <c r="J184" s="15"/>
      <c r="K184" s="15"/>
      <c r="L184" s="7">
        <f>L183*C184</f>
        <v>0</v>
      </c>
    </row>
    <row r="185" spans="1:12" x14ac:dyDescent="0.25">
      <c r="A185" s="3"/>
      <c r="B185" s="17" t="s">
        <v>7</v>
      </c>
      <c r="C185" s="19"/>
      <c r="D185" s="13"/>
      <c r="E185" s="14"/>
      <c r="F185" s="15"/>
      <c r="G185" s="15"/>
      <c r="H185" s="15"/>
      <c r="I185" s="15"/>
      <c r="J185" s="15"/>
      <c r="K185" s="15"/>
      <c r="L185" s="7">
        <f>L184+L183</f>
        <v>0</v>
      </c>
    </row>
    <row r="186" spans="1:12" x14ac:dyDescent="0.25">
      <c r="A186" s="3"/>
      <c r="B186" s="20" t="s">
        <v>32</v>
      </c>
      <c r="C186" s="16">
        <v>0.08</v>
      </c>
      <c r="D186" s="6"/>
      <c r="E186" s="21"/>
      <c r="F186" s="20"/>
      <c r="G186" s="22"/>
      <c r="H186" s="22"/>
      <c r="I186" s="22"/>
      <c r="J186" s="31"/>
      <c r="K186" s="31"/>
      <c r="L186" s="32">
        <f>L185*C186</f>
        <v>0</v>
      </c>
    </row>
    <row r="187" spans="1:12" x14ac:dyDescent="0.25">
      <c r="A187" s="3"/>
      <c r="B187" s="17" t="s">
        <v>7</v>
      </c>
      <c r="C187" s="24"/>
      <c r="D187" s="24"/>
      <c r="E187" s="24"/>
      <c r="F187" s="24"/>
      <c r="G187" s="25"/>
      <c r="H187" s="25"/>
      <c r="I187" s="25"/>
      <c r="J187" s="25"/>
      <c r="K187" s="25"/>
      <c r="L187" s="8">
        <f>SUM(L185:L186)</f>
        <v>0</v>
      </c>
    </row>
    <row r="188" spans="1:12" x14ac:dyDescent="0.25">
      <c r="A188" s="3"/>
      <c r="B188" s="26" t="s">
        <v>33</v>
      </c>
      <c r="C188" s="27">
        <v>0.05</v>
      </c>
      <c r="D188" s="28"/>
      <c r="E188" s="28"/>
      <c r="F188" s="28"/>
      <c r="G188" s="28"/>
      <c r="H188" s="28"/>
      <c r="I188" s="28"/>
      <c r="J188" s="28"/>
      <c r="K188" s="28"/>
      <c r="L188" s="8">
        <f>L187*C188</f>
        <v>0</v>
      </c>
    </row>
    <row r="189" spans="1:12" x14ac:dyDescent="0.25">
      <c r="A189" s="3"/>
      <c r="B189" s="17" t="s">
        <v>7</v>
      </c>
      <c r="C189" s="29"/>
      <c r="D189" s="28"/>
      <c r="E189" s="28"/>
      <c r="F189" s="28"/>
      <c r="G189" s="28"/>
      <c r="H189" s="28"/>
      <c r="I189" s="28"/>
      <c r="J189" s="28"/>
      <c r="K189" s="28"/>
      <c r="L189" s="8">
        <f>SUM(L187:L188)</f>
        <v>0</v>
      </c>
    </row>
    <row r="190" spans="1:12" x14ac:dyDescent="0.25">
      <c r="A190" s="3"/>
      <c r="B190" s="26" t="s">
        <v>34</v>
      </c>
      <c r="C190" s="27">
        <v>0.18</v>
      </c>
      <c r="D190" s="28"/>
      <c r="E190" s="28"/>
      <c r="F190" s="28"/>
      <c r="G190" s="28"/>
      <c r="H190" s="28"/>
      <c r="I190" s="28"/>
      <c r="J190" s="28"/>
      <c r="K190" s="28"/>
      <c r="L190" s="8">
        <f>L189*C190</f>
        <v>0</v>
      </c>
    </row>
    <row r="191" spans="1:12" x14ac:dyDescent="0.25">
      <c r="A191" s="3"/>
      <c r="B191" s="28" t="s">
        <v>35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30">
        <f>L190+L189</f>
        <v>0</v>
      </c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</sheetData>
  <autoFilter ref="A6:L191" xr:uid="{C565B595-CDE6-4E36-B3D1-768C0CAD864B}">
    <filterColumn colId="3" showButton="0"/>
    <filterColumn colId="5" showButton="0"/>
    <filterColumn colId="7" showButton="0"/>
    <filterColumn colId="9" showButton="0"/>
  </autoFilter>
  <mergeCells count="61">
    <mergeCell ref="A141:A143"/>
    <mergeCell ref="A144:A147"/>
    <mergeCell ref="A172:A175"/>
    <mergeCell ref="A148:A151"/>
    <mergeCell ref="A152:A154"/>
    <mergeCell ref="A155:A157"/>
    <mergeCell ref="A158:A163"/>
    <mergeCell ref="A164:A171"/>
    <mergeCell ref="A25:A27"/>
    <mergeCell ref="A28:A35"/>
    <mergeCell ref="A54:A57"/>
    <mergeCell ref="A58:A66"/>
    <mergeCell ref="A36:A40"/>
    <mergeCell ref="A51:A53"/>
    <mergeCell ref="A47:A50"/>
    <mergeCell ref="B2:F2"/>
    <mergeCell ref="D4:F4"/>
    <mergeCell ref="A6:A7"/>
    <mergeCell ref="B6:B7"/>
    <mergeCell ref="C6:C7"/>
    <mergeCell ref="D6:E6"/>
    <mergeCell ref="F6:G6"/>
    <mergeCell ref="H6:I6"/>
    <mergeCell ref="J6:K6"/>
    <mergeCell ref="A24:M24"/>
    <mergeCell ref="L6:L7"/>
    <mergeCell ref="A9:L9"/>
    <mergeCell ref="A10:A12"/>
    <mergeCell ref="A13:L13"/>
    <mergeCell ref="A21:A23"/>
    <mergeCell ref="A17:A18"/>
    <mergeCell ref="A14:A16"/>
    <mergeCell ref="A19:A20"/>
    <mergeCell ref="A176:A180"/>
    <mergeCell ref="A106:L106"/>
    <mergeCell ref="A107:A108"/>
    <mergeCell ref="A109:A111"/>
    <mergeCell ref="A112:A113"/>
    <mergeCell ref="A114:A116"/>
    <mergeCell ref="A117:L117"/>
    <mergeCell ref="A118:A119"/>
    <mergeCell ref="A120:A121"/>
    <mergeCell ref="A122:A124"/>
    <mergeCell ref="A125:A126"/>
    <mergeCell ref="A127:A131"/>
    <mergeCell ref="A132:A134"/>
    <mergeCell ref="A135:L135"/>
    <mergeCell ref="A136:A137"/>
    <mergeCell ref="A138:A140"/>
    <mergeCell ref="A88:A89"/>
    <mergeCell ref="A90:A94"/>
    <mergeCell ref="A95:A101"/>
    <mergeCell ref="A102:A105"/>
    <mergeCell ref="A41:A45"/>
    <mergeCell ref="A46:L46"/>
    <mergeCell ref="A77:A81"/>
    <mergeCell ref="A82:A86"/>
    <mergeCell ref="A67:A73"/>
    <mergeCell ref="A74:L74"/>
    <mergeCell ref="A75:A76"/>
    <mergeCell ref="A87:M87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51"/>
  <sheetViews>
    <sheetView topLeftCell="A20" zoomScaleNormal="100" workbookViewId="0">
      <selection activeCell="F39" sqref="F39:L72"/>
    </sheetView>
  </sheetViews>
  <sheetFormatPr defaultRowHeight="15" x14ac:dyDescent="0.25"/>
  <cols>
    <col min="1" max="1" width="4" style="9" customWidth="1"/>
    <col min="2" max="2" width="48" style="10" customWidth="1"/>
    <col min="3" max="3" width="9.140625" style="58"/>
    <col min="4" max="4" width="10.42578125" style="58" customWidth="1"/>
    <col min="5" max="11" width="9.140625" style="58"/>
    <col min="12" max="12" width="18.42578125" style="58" customWidth="1"/>
    <col min="13" max="16384" width="9.140625" style="9"/>
  </cols>
  <sheetData>
    <row r="2" spans="1:12" ht="65.25" customHeight="1" x14ac:dyDescent="0.25">
      <c r="B2" s="125" t="s">
        <v>298</v>
      </c>
      <c r="C2" s="125"/>
      <c r="D2" s="125"/>
      <c r="E2" s="125"/>
    </row>
    <row r="4" spans="1:12" x14ac:dyDescent="0.25">
      <c r="D4" s="147" t="s">
        <v>12</v>
      </c>
      <c r="E4" s="147"/>
      <c r="F4" s="147"/>
    </row>
    <row r="6" spans="1:12" ht="50.25" customHeight="1" x14ac:dyDescent="0.25">
      <c r="A6" s="148" t="s">
        <v>9</v>
      </c>
      <c r="B6" s="143" t="s">
        <v>0</v>
      </c>
      <c r="C6" s="143" t="s">
        <v>1</v>
      </c>
      <c r="D6" s="145" t="s">
        <v>2</v>
      </c>
      <c r="E6" s="146"/>
      <c r="F6" s="145" t="s">
        <v>5</v>
      </c>
      <c r="G6" s="146"/>
      <c r="H6" s="145" t="s">
        <v>8</v>
      </c>
      <c r="I6" s="146"/>
      <c r="J6" s="136" t="s">
        <v>10</v>
      </c>
      <c r="K6" s="137"/>
      <c r="L6" s="143" t="s">
        <v>7</v>
      </c>
    </row>
    <row r="7" spans="1:12" ht="80.25" customHeight="1" x14ac:dyDescent="0.25">
      <c r="A7" s="148"/>
      <c r="B7" s="144"/>
      <c r="C7" s="14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4"/>
    </row>
    <row r="8" spans="1:12" x14ac:dyDescent="0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</row>
    <row r="9" spans="1:12" x14ac:dyDescent="0.25">
      <c r="A9" s="126" t="s">
        <v>40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x14ac:dyDescent="0.25">
      <c r="A10" s="130">
        <v>2</v>
      </c>
      <c r="B10" s="59" t="s">
        <v>93</v>
      </c>
      <c r="C10" s="54" t="s">
        <v>19</v>
      </c>
      <c r="D10" s="54"/>
      <c r="E10" s="54">
        <v>10.5</v>
      </c>
      <c r="F10" s="63"/>
      <c r="G10" s="2"/>
      <c r="H10" s="2"/>
      <c r="I10" s="2"/>
      <c r="J10" s="2"/>
      <c r="K10" s="2"/>
      <c r="L10" s="2"/>
    </row>
    <row r="11" spans="1:12" x14ac:dyDescent="0.25">
      <c r="A11" s="131"/>
      <c r="B11" s="62" t="s">
        <v>15</v>
      </c>
      <c r="C11" s="2" t="s">
        <v>16</v>
      </c>
      <c r="D11" s="2">
        <v>1</v>
      </c>
      <c r="E11" s="2">
        <f>E10*D11</f>
        <v>10.5</v>
      </c>
      <c r="F11" s="2"/>
      <c r="G11" s="2"/>
      <c r="H11" s="2"/>
      <c r="I11" s="2"/>
      <c r="J11" s="2"/>
      <c r="K11" s="2"/>
      <c r="L11" s="2"/>
    </row>
    <row r="12" spans="1:12" x14ac:dyDescent="0.25">
      <c r="A12" s="131"/>
      <c r="B12" s="62" t="s">
        <v>94</v>
      </c>
      <c r="C12" s="2" t="s">
        <v>19</v>
      </c>
      <c r="D12" s="2">
        <v>1.02</v>
      </c>
      <c r="E12" s="2">
        <f>E10*D12</f>
        <v>10.71</v>
      </c>
      <c r="F12" s="63"/>
      <c r="G12" s="2"/>
      <c r="H12" s="2"/>
      <c r="I12" s="2"/>
      <c r="J12" s="2"/>
      <c r="K12" s="2"/>
      <c r="L12" s="2"/>
    </row>
    <row r="13" spans="1:12" x14ac:dyDescent="0.25">
      <c r="A13" s="132"/>
      <c r="B13" s="62" t="s">
        <v>45</v>
      </c>
      <c r="C13" s="2" t="s">
        <v>16</v>
      </c>
      <c r="D13" s="2">
        <v>0.25</v>
      </c>
      <c r="E13" s="2">
        <f>E10*D13</f>
        <v>2.625</v>
      </c>
      <c r="F13" s="63"/>
      <c r="G13" s="2"/>
      <c r="H13" s="2"/>
      <c r="I13" s="2"/>
      <c r="J13" s="2"/>
      <c r="K13" s="2"/>
      <c r="L13" s="2"/>
    </row>
    <row r="14" spans="1:12" x14ac:dyDescent="0.25">
      <c r="A14" s="130">
        <v>3</v>
      </c>
      <c r="B14" s="59" t="s">
        <v>139</v>
      </c>
      <c r="C14" s="54" t="s">
        <v>19</v>
      </c>
      <c r="D14" s="54"/>
      <c r="E14" s="54">
        <v>18</v>
      </c>
      <c r="F14" s="54"/>
      <c r="G14" s="54"/>
      <c r="H14" s="54"/>
      <c r="I14" s="54"/>
      <c r="J14" s="54"/>
      <c r="K14" s="54"/>
      <c r="L14" s="54"/>
    </row>
    <row r="15" spans="1:12" x14ac:dyDescent="0.25">
      <c r="A15" s="131"/>
      <c r="B15" s="62" t="s">
        <v>15</v>
      </c>
      <c r="C15" s="2" t="s">
        <v>16</v>
      </c>
      <c r="D15" s="2">
        <v>1</v>
      </c>
      <c r="E15" s="2">
        <f>E14*D15</f>
        <v>18</v>
      </c>
      <c r="F15" s="2"/>
      <c r="G15" s="2"/>
      <c r="H15" s="2"/>
      <c r="I15" s="2"/>
      <c r="J15" s="2"/>
      <c r="K15" s="2"/>
      <c r="L15" s="2"/>
    </row>
    <row r="16" spans="1:12" x14ac:dyDescent="0.25">
      <c r="A16" s="131"/>
      <c r="B16" s="62" t="s">
        <v>140</v>
      </c>
      <c r="C16" s="2" t="s">
        <v>19</v>
      </c>
      <c r="D16" s="2">
        <v>1.02</v>
      </c>
      <c r="E16" s="2">
        <f>E14*D16</f>
        <v>18.36</v>
      </c>
      <c r="F16" s="63"/>
      <c r="G16" s="2"/>
      <c r="H16" s="2"/>
      <c r="I16" s="2"/>
      <c r="J16" s="2"/>
      <c r="K16" s="2"/>
      <c r="L16" s="2"/>
    </row>
    <row r="17" spans="1:12" x14ac:dyDescent="0.25">
      <c r="A17" s="132"/>
      <c r="B17" s="62" t="s">
        <v>45</v>
      </c>
      <c r="C17" s="2" t="s">
        <v>16</v>
      </c>
      <c r="D17" s="2">
        <v>0.25</v>
      </c>
      <c r="E17" s="2">
        <f>E14*D17</f>
        <v>4.5</v>
      </c>
      <c r="F17" s="63"/>
      <c r="G17" s="2"/>
      <c r="H17" s="2"/>
      <c r="I17" s="2"/>
      <c r="J17" s="2"/>
      <c r="K17" s="2"/>
      <c r="L17" s="2"/>
    </row>
    <row r="18" spans="1:12" x14ac:dyDescent="0.25">
      <c r="A18" s="129">
        <v>4</v>
      </c>
      <c r="B18" s="64" t="s">
        <v>41</v>
      </c>
      <c r="C18" s="54" t="s">
        <v>19</v>
      </c>
      <c r="D18" s="54"/>
      <c r="E18" s="54">
        <v>16</v>
      </c>
      <c r="F18" s="61"/>
      <c r="G18" s="54"/>
      <c r="H18" s="54"/>
      <c r="I18" s="54"/>
      <c r="J18" s="54"/>
      <c r="K18" s="54"/>
      <c r="L18" s="54"/>
    </row>
    <row r="19" spans="1:12" x14ac:dyDescent="0.25">
      <c r="A19" s="127"/>
      <c r="B19" s="62" t="s">
        <v>15</v>
      </c>
      <c r="C19" s="2" t="s">
        <v>16</v>
      </c>
      <c r="D19" s="2">
        <v>1</v>
      </c>
      <c r="E19" s="2">
        <f>E18*D19</f>
        <v>16</v>
      </c>
      <c r="F19" s="2"/>
      <c r="G19" s="2"/>
      <c r="H19" s="2"/>
      <c r="I19" s="2"/>
      <c r="J19" s="2"/>
      <c r="K19" s="2"/>
      <c r="L19" s="2"/>
    </row>
    <row r="20" spans="1:12" x14ac:dyDescent="0.25">
      <c r="A20" s="127"/>
      <c r="B20" s="62" t="s">
        <v>60</v>
      </c>
      <c r="C20" s="2" t="s">
        <v>19</v>
      </c>
      <c r="D20" s="2">
        <v>1.02</v>
      </c>
      <c r="E20" s="2">
        <f>E18*D20</f>
        <v>16.32</v>
      </c>
      <c r="F20" s="63"/>
      <c r="G20" s="2"/>
      <c r="H20" s="2"/>
      <c r="I20" s="2"/>
      <c r="J20" s="2"/>
      <c r="K20" s="2"/>
      <c r="L20" s="2"/>
    </row>
    <row r="21" spans="1:12" x14ac:dyDescent="0.25">
      <c r="A21" s="128"/>
      <c r="B21" s="62" t="s">
        <v>45</v>
      </c>
      <c r="C21" s="2" t="s">
        <v>16</v>
      </c>
      <c r="D21" s="2">
        <v>0.25</v>
      </c>
      <c r="E21" s="2">
        <f>E18*D21</f>
        <v>4</v>
      </c>
      <c r="F21" s="63"/>
      <c r="G21" s="2"/>
      <c r="H21" s="2"/>
      <c r="I21" s="2"/>
      <c r="J21" s="2"/>
      <c r="K21" s="2"/>
      <c r="L21" s="2"/>
    </row>
    <row r="22" spans="1:12" x14ac:dyDescent="0.25">
      <c r="A22" s="129">
        <v>5</v>
      </c>
      <c r="B22" s="64" t="s">
        <v>59</v>
      </c>
      <c r="C22" s="54" t="s">
        <v>19</v>
      </c>
      <c r="D22" s="54"/>
      <c r="E22" s="54">
        <v>17</v>
      </c>
      <c r="F22" s="61"/>
      <c r="G22" s="54"/>
      <c r="H22" s="54"/>
      <c r="I22" s="54"/>
      <c r="J22" s="54"/>
      <c r="K22" s="54"/>
      <c r="L22" s="54"/>
    </row>
    <row r="23" spans="1:12" x14ac:dyDescent="0.25">
      <c r="A23" s="127"/>
      <c r="B23" s="62" t="s">
        <v>15</v>
      </c>
      <c r="C23" s="2" t="s">
        <v>16</v>
      </c>
      <c r="D23" s="2">
        <v>1</v>
      </c>
      <c r="E23" s="2">
        <f>E22*D23</f>
        <v>17</v>
      </c>
      <c r="F23" s="2"/>
      <c r="G23" s="2"/>
      <c r="H23" s="2"/>
      <c r="I23" s="2"/>
      <c r="J23" s="2"/>
      <c r="K23" s="2"/>
      <c r="L23" s="2"/>
    </row>
    <row r="24" spans="1:12" x14ac:dyDescent="0.25">
      <c r="A24" s="127"/>
      <c r="B24" s="62" t="s">
        <v>60</v>
      </c>
      <c r="C24" s="2" t="s">
        <v>19</v>
      </c>
      <c r="D24" s="2">
        <v>1.02</v>
      </c>
      <c r="E24" s="2">
        <f>E22*D24</f>
        <v>17.34</v>
      </c>
      <c r="F24" s="63"/>
      <c r="G24" s="2"/>
      <c r="H24" s="2"/>
      <c r="I24" s="2"/>
      <c r="J24" s="2"/>
      <c r="K24" s="2"/>
      <c r="L24" s="2"/>
    </row>
    <row r="25" spans="1:12" x14ac:dyDescent="0.25">
      <c r="A25" s="128"/>
      <c r="B25" s="62" t="s">
        <v>45</v>
      </c>
      <c r="C25" s="2" t="s">
        <v>16</v>
      </c>
      <c r="D25" s="2">
        <v>0.25</v>
      </c>
      <c r="E25" s="2">
        <f>E22*D25</f>
        <v>4.25</v>
      </c>
      <c r="F25" s="63"/>
      <c r="G25" s="2"/>
      <c r="H25" s="2"/>
      <c r="I25" s="2"/>
      <c r="J25" s="2"/>
      <c r="K25" s="2"/>
      <c r="L25" s="2"/>
    </row>
    <row r="26" spans="1:12" x14ac:dyDescent="0.25">
      <c r="A26" s="129">
        <v>6</v>
      </c>
      <c r="B26" s="64" t="s">
        <v>141</v>
      </c>
      <c r="C26" s="54" t="s">
        <v>21</v>
      </c>
      <c r="D26" s="54"/>
      <c r="E26" s="54">
        <v>3</v>
      </c>
      <c r="F26" s="61"/>
      <c r="G26" s="54"/>
      <c r="H26" s="54"/>
      <c r="I26" s="54"/>
      <c r="J26" s="54"/>
      <c r="K26" s="54"/>
      <c r="L26" s="54"/>
    </row>
    <row r="27" spans="1:12" x14ac:dyDescent="0.25">
      <c r="A27" s="127"/>
      <c r="B27" s="62" t="s">
        <v>15</v>
      </c>
      <c r="C27" s="2" t="s">
        <v>16</v>
      </c>
      <c r="D27" s="2">
        <v>1</v>
      </c>
      <c r="E27" s="2">
        <f>E26*D27</f>
        <v>3</v>
      </c>
      <c r="F27" s="95"/>
      <c r="G27" s="74"/>
      <c r="H27" s="2"/>
      <c r="I27" s="74"/>
      <c r="J27" s="95"/>
      <c r="K27" s="95"/>
      <c r="L27" s="74"/>
    </row>
    <row r="28" spans="1:12" x14ac:dyDescent="0.25">
      <c r="A28" s="128"/>
      <c r="B28" s="62" t="s">
        <v>142</v>
      </c>
      <c r="C28" s="2" t="s">
        <v>21</v>
      </c>
      <c r="D28" s="2">
        <v>1</v>
      </c>
      <c r="E28" s="2">
        <f>E26*D28</f>
        <v>3</v>
      </c>
      <c r="F28" s="95"/>
      <c r="G28" s="74"/>
      <c r="H28" s="95"/>
      <c r="I28" s="74"/>
      <c r="J28" s="95"/>
      <c r="K28" s="95"/>
      <c r="L28" s="74"/>
    </row>
    <row r="29" spans="1:12" x14ac:dyDescent="0.25">
      <c r="A29" s="129">
        <v>7</v>
      </c>
      <c r="B29" s="64" t="s">
        <v>143</v>
      </c>
      <c r="C29" s="54" t="s">
        <v>21</v>
      </c>
      <c r="D29" s="54"/>
      <c r="E29" s="54">
        <v>3</v>
      </c>
      <c r="F29" s="61"/>
      <c r="G29" s="54"/>
      <c r="H29" s="54"/>
      <c r="I29" s="54"/>
      <c r="J29" s="54"/>
      <c r="K29" s="54"/>
      <c r="L29" s="54"/>
    </row>
    <row r="30" spans="1:12" x14ac:dyDescent="0.25">
      <c r="A30" s="127"/>
      <c r="B30" s="62" t="s">
        <v>15</v>
      </c>
      <c r="C30" s="2" t="s">
        <v>16</v>
      </c>
      <c r="D30" s="2">
        <v>1</v>
      </c>
      <c r="E30" s="2">
        <f>E29*D30</f>
        <v>3</v>
      </c>
      <c r="F30" s="95"/>
      <c r="G30" s="74"/>
      <c r="H30" s="2"/>
      <c r="I30" s="74"/>
      <c r="J30" s="95"/>
      <c r="K30" s="95"/>
      <c r="L30" s="74"/>
    </row>
    <row r="31" spans="1:12" x14ac:dyDescent="0.25">
      <c r="A31" s="128"/>
      <c r="B31" s="62" t="s">
        <v>143</v>
      </c>
      <c r="C31" s="2" t="s">
        <v>21</v>
      </c>
      <c r="D31" s="2">
        <v>1</v>
      </c>
      <c r="E31" s="2">
        <f>E29*D31</f>
        <v>3</v>
      </c>
      <c r="F31" s="95"/>
      <c r="G31" s="74"/>
      <c r="H31" s="95"/>
      <c r="I31" s="74"/>
      <c r="J31" s="95"/>
      <c r="K31" s="95"/>
      <c r="L31" s="74"/>
    </row>
    <row r="32" spans="1:12" x14ac:dyDescent="0.25">
      <c r="A32" s="129">
        <v>8</v>
      </c>
      <c r="B32" s="64" t="s">
        <v>61</v>
      </c>
      <c r="C32" s="54" t="s">
        <v>21</v>
      </c>
      <c r="D32" s="54"/>
      <c r="E32" s="54">
        <v>3</v>
      </c>
      <c r="F32" s="61"/>
      <c r="G32" s="54"/>
      <c r="H32" s="54"/>
      <c r="I32" s="54"/>
      <c r="J32" s="54"/>
      <c r="K32" s="54"/>
      <c r="L32" s="54"/>
    </row>
    <row r="33" spans="1:12" x14ac:dyDescent="0.25">
      <c r="A33" s="127"/>
      <c r="B33" s="62" t="s">
        <v>15</v>
      </c>
      <c r="C33" s="2" t="s">
        <v>16</v>
      </c>
      <c r="D33" s="2">
        <v>1</v>
      </c>
      <c r="E33" s="2">
        <f>E32*D33</f>
        <v>3</v>
      </c>
      <c r="F33" s="95"/>
      <c r="G33" s="74"/>
      <c r="H33" s="2"/>
      <c r="I33" s="74"/>
      <c r="J33" s="95"/>
      <c r="K33" s="95"/>
      <c r="L33" s="74"/>
    </row>
    <row r="34" spans="1:12" x14ac:dyDescent="0.25">
      <c r="A34" s="128"/>
      <c r="B34" s="62" t="s">
        <v>62</v>
      </c>
      <c r="C34" s="2" t="s">
        <v>21</v>
      </c>
      <c r="D34" s="2">
        <v>1</v>
      </c>
      <c r="E34" s="2">
        <f>E32*D34</f>
        <v>3</v>
      </c>
      <c r="F34" s="95"/>
      <c r="G34" s="74"/>
      <c r="H34" s="95"/>
      <c r="I34" s="74"/>
      <c r="J34" s="95"/>
      <c r="K34" s="95"/>
      <c r="L34" s="74"/>
    </row>
    <row r="35" spans="1:12" x14ac:dyDescent="0.25">
      <c r="A35" s="127">
        <v>9</v>
      </c>
      <c r="B35" s="64" t="s">
        <v>63</v>
      </c>
      <c r="C35" s="54" t="s">
        <v>21</v>
      </c>
      <c r="D35" s="54"/>
      <c r="E35" s="54">
        <v>3</v>
      </c>
      <c r="F35" s="61"/>
      <c r="G35" s="54"/>
      <c r="H35" s="54"/>
      <c r="I35" s="54"/>
      <c r="J35" s="54"/>
      <c r="K35" s="54"/>
      <c r="L35" s="54"/>
    </row>
    <row r="36" spans="1:12" x14ac:dyDescent="0.25">
      <c r="A36" s="127"/>
      <c r="B36" s="62" t="s">
        <v>15</v>
      </c>
      <c r="C36" s="2" t="s">
        <v>16</v>
      </c>
      <c r="D36" s="2">
        <v>1</v>
      </c>
      <c r="E36" s="2">
        <f>E35*D36</f>
        <v>3</v>
      </c>
      <c r="F36" s="95"/>
      <c r="G36" s="74"/>
      <c r="H36" s="2"/>
      <c r="I36" s="74"/>
      <c r="J36" s="95"/>
      <c r="K36" s="95"/>
      <c r="L36" s="74"/>
    </row>
    <row r="37" spans="1:12" x14ac:dyDescent="0.25">
      <c r="A37" s="128"/>
      <c r="B37" s="62" t="s">
        <v>63</v>
      </c>
      <c r="C37" s="2" t="s">
        <v>21</v>
      </c>
      <c r="D37" s="2">
        <v>1</v>
      </c>
      <c r="E37" s="2">
        <f>E35*D37</f>
        <v>3</v>
      </c>
      <c r="F37" s="95"/>
      <c r="G37" s="74"/>
      <c r="H37" s="95"/>
      <c r="I37" s="74"/>
      <c r="J37" s="95"/>
      <c r="K37" s="95"/>
      <c r="L37" s="74"/>
    </row>
    <row r="38" spans="1:12" x14ac:dyDescent="0.25">
      <c r="A38" s="126" t="s">
        <v>64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 ht="25.5" x14ac:dyDescent="0.25">
      <c r="A39" s="130">
        <v>1</v>
      </c>
      <c r="B39" s="59" t="s">
        <v>95</v>
      </c>
      <c r="C39" s="54" t="s">
        <v>21</v>
      </c>
      <c r="D39" s="54"/>
      <c r="E39" s="54">
        <v>1</v>
      </c>
      <c r="F39" s="61"/>
      <c r="G39" s="54"/>
      <c r="H39" s="54"/>
      <c r="I39" s="54"/>
      <c r="J39" s="54"/>
      <c r="K39" s="54"/>
      <c r="L39" s="54"/>
    </row>
    <row r="40" spans="1:12" x14ac:dyDescent="0.25">
      <c r="A40" s="131"/>
      <c r="B40" s="62" t="s">
        <v>15</v>
      </c>
      <c r="C40" s="2" t="s">
        <v>16</v>
      </c>
      <c r="D40" s="2">
        <v>1</v>
      </c>
      <c r="E40" s="2">
        <f>E39*D40</f>
        <v>1</v>
      </c>
      <c r="F40" s="74"/>
      <c r="G40" s="74"/>
      <c r="H40" s="95"/>
      <c r="I40" s="74"/>
      <c r="J40" s="74"/>
      <c r="K40" s="74"/>
      <c r="L40" s="74"/>
    </row>
    <row r="41" spans="1:12" ht="25.5" x14ac:dyDescent="0.25">
      <c r="A41" s="131"/>
      <c r="B41" s="80" t="s">
        <v>98</v>
      </c>
      <c r="C41" s="2" t="s">
        <v>21</v>
      </c>
      <c r="D41" s="2">
        <v>1</v>
      </c>
      <c r="E41" s="2">
        <f>E39*D41</f>
        <v>1</v>
      </c>
      <c r="F41" s="8"/>
      <c r="G41" s="8"/>
      <c r="H41" s="8"/>
      <c r="I41" s="8"/>
      <c r="J41" s="8"/>
      <c r="K41" s="8"/>
      <c r="L41" s="8"/>
    </row>
    <row r="42" spans="1:12" x14ac:dyDescent="0.25">
      <c r="A42" s="132"/>
      <c r="B42" s="62" t="s">
        <v>96</v>
      </c>
      <c r="C42" s="2" t="s">
        <v>21</v>
      </c>
      <c r="D42" s="2">
        <v>1</v>
      </c>
      <c r="E42" s="2">
        <f>E39*D42</f>
        <v>1</v>
      </c>
      <c r="F42" s="8"/>
      <c r="G42" s="8"/>
      <c r="H42" s="8"/>
      <c r="I42" s="8"/>
      <c r="J42" s="8"/>
      <c r="K42" s="8"/>
      <c r="L42" s="8"/>
    </row>
    <row r="43" spans="1:12" x14ac:dyDescent="0.25">
      <c r="A43" s="130">
        <v>3</v>
      </c>
      <c r="B43" s="59" t="s">
        <v>106</v>
      </c>
      <c r="C43" s="54" t="s">
        <v>21</v>
      </c>
      <c r="D43" s="54"/>
      <c r="E43" s="54">
        <v>1</v>
      </c>
      <c r="F43" s="61"/>
      <c r="G43" s="54"/>
      <c r="H43" s="54"/>
      <c r="I43" s="54"/>
      <c r="J43" s="54"/>
      <c r="K43" s="54"/>
      <c r="L43" s="54"/>
    </row>
    <row r="44" spans="1:12" x14ac:dyDescent="0.25">
      <c r="A44" s="131"/>
      <c r="B44" s="62" t="s">
        <v>15</v>
      </c>
      <c r="C44" s="2" t="s">
        <v>16</v>
      </c>
      <c r="D44" s="2">
        <v>1</v>
      </c>
      <c r="E44" s="2">
        <f>E43*D44</f>
        <v>1</v>
      </c>
      <c r="F44" s="74"/>
      <c r="G44" s="74"/>
      <c r="H44" s="95"/>
      <c r="I44" s="74"/>
      <c r="J44" s="74"/>
      <c r="K44" s="74"/>
      <c r="L44" s="74"/>
    </row>
    <row r="45" spans="1:12" ht="25.5" x14ac:dyDescent="0.25">
      <c r="A45" s="132"/>
      <c r="B45" s="80" t="s">
        <v>97</v>
      </c>
      <c r="C45" s="2" t="s">
        <v>21</v>
      </c>
      <c r="D45" s="2">
        <v>1</v>
      </c>
      <c r="E45" s="2">
        <f>E43*D45</f>
        <v>1</v>
      </c>
      <c r="F45" s="8"/>
      <c r="G45" s="8"/>
      <c r="H45" s="8"/>
      <c r="I45" s="8"/>
      <c r="J45" s="8"/>
      <c r="K45" s="8"/>
      <c r="L45" s="8"/>
    </row>
    <row r="46" spans="1:12" x14ac:dyDescent="0.25">
      <c r="A46" s="129">
        <v>4</v>
      </c>
      <c r="B46" s="64" t="s">
        <v>65</v>
      </c>
      <c r="C46" s="54" t="s">
        <v>21</v>
      </c>
      <c r="D46" s="54"/>
      <c r="E46" s="54">
        <v>1</v>
      </c>
      <c r="F46" s="61"/>
      <c r="G46" s="54"/>
      <c r="H46" s="54"/>
      <c r="I46" s="54"/>
      <c r="J46" s="54"/>
      <c r="K46" s="54"/>
      <c r="L46" s="54"/>
    </row>
    <row r="47" spans="1:12" x14ac:dyDescent="0.25">
      <c r="A47" s="127"/>
      <c r="B47" s="62" t="s">
        <v>15</v>
      </c>
      <c r="C47" s="2" t="s">
        <v>16</v>
      </c>
      <c r="D47" s="2">
        <v>1</v>
      </c>
      <c r="E47" s="2">
        <f>E46*D47</f>
        <v>1</v>
      </c>
      <c r="F47" s="63"/>
      <c r="G47" s="2"/>
      <c r="H47" s="2"/>
      <c r="I47" s="2"/>
      <c r="J47" s="2"/>
      <c r="K47" s="2"/>
      <c r="L47" s="2"/>
    </row>
    <row r="48" spans="1:12" x14ac:dyDescent="0.25">
      <c r="A48" s="127"/>
      <c r="B48" s="62" t="s">
        <v>78</v>
      </c>
      <c r="C48" s="2" t="s">
        <v>21</v>
      </c>
      <c r="D48" s="2">
        <v>1</v>
      </c>
      <c r="E48" s="2">
        <f>E47*D48</f>
        <v>1</v>
      </c>
      <c r="F48" s="63"/>
      <c r="G48" s="2"/>
      <c r="H48" s="2"/>
      <c r="I48" s="2"/>
      <c r="J48" s="2"/>
      <c r="K48" s="2"/>
      <c r="L48" s="2"/>
    </row>
    <row r="49" spans="1:12" x14ac:dyDescent="0.25">
      <c r="A49" s="128"/>
      <c r="B49" s="62" t="s">
        <v>17</v>
      </c>
      <c r="C49" s="2" t="s">
        <v>16</v>
      </c>
      <c r="D49" s="2">
        <v>1</v>
      </c>
      <c r="E49" s="2">
        <f>E48*D49</f>
        <v>1</v>
      </c>
      <c r="F49" s="63"/>
      <c r="G49" s="2"/>
      <c r="H49" s="2"/>
      <c r="I49" s="2"/>
      <c r="J49" s="2"/>
      <c r="K49" s="2"/>
      <c r="L49" s="2"/>
    </row>
    <row r="50" spans="1:12" x14ac:dyDescent="0.25">
      <c r="A50" s="127">
        <v>5</v>
      </c>
      <c r="B50" s="64" t="s">
        <v>117</v>
      </c>
      <c r="C50" s="54" t="s">
        <v>21</v>
      </c>
      <c r="D50" s="54"/>
      <c r="E50" s="54">
        <v>1</v>
      </c>
      <c r="F50" s="61"/>
      <c r="G50" s="54"/>
      <c r="H50" s="61"/>
      <c r="I50" s="61"/>
      <c r="J50" s="61"/>
      <c r="K50" s="61"/>
      <c r="L50" s="61"/>
    </row>
    <row r="51" spans="1:12" x14ac:dyDescent="0.25">
      <c r="A51" s="127"/>
      <c r="B51" s="62" t="s">
        <v>15</v>
      </c>
      <c r="C51" s="2" t="s">
        <v>16</v>
      </c>
      <c r="D51" s="2">
        <v>1</v>
      </c>
      <c r="E51" s="2">
        <f>E50*D51</f>
        <v>1</v>
      </c>
      <c r="F51" s="63"/>
      <c r="G51" s="2"/>
      <c r="H51" s="63"/>
      <c r="I51" s="63"/>
      <c r="J51" s="63"/>
      <c r="K51" s="63"/>
      <c r="L51" s="63"/>
    </row>
    <row r="52" spans="1:12" x14ac:dyDescent="0.25">
      <c r="A52" s="127"/>
      <c r="B52" s="62" t="s">
        <v>99</v>
      </c>
      <c r="C52" s="2" t="s">
        <v>21</v>
      </c>
      <c r="D52" s="2">
        <v>1</v>
      </c>
      <c r="E52" s="2">
        <f>E51*D52</f>
        <v>1</v>
      </c>
      <c r="F52" s="63"/>
      <c r="G52" s="2"/>
      <c r="H52" s="63"/>
      <c r="I52" s="63"/>
      <c r="J52" s="63"/>
      <c r="K52" s="63"/>
      <c r="L52" s="63"/>
    </row>
    <row r="53" spans="1:12" x14ac:dyDescent="0.25">
      <c r="A53" s="128"/>
      <c r="B53" s="62" t="s">
        <v>17</v>
      </c>
      <c r="C53" s="2" t="s">
        <v>16</v>
      </c>
      <c r="D53" s="2">
        <v>1</v>
      </c>
      <c r="E53" s="2">
        <f>E52*D53</f>
        <v>1</v>
      </c>
      <c r="F53" s="63"/>
      <c r="G53" s="2"/>
      <c r="H53" s="63"/>
      <c r="I53" s="63"/>
      <c r="J53" s="63"/>
      <c r="K53" s="63"/>
      <c r="L53" s="63"/>
    </row>
    <row r="54" spans="1:12" x14ac:dyDescent="0.25">
      <c r="A54" s="129">
        <v>6</v>
      </c>
      <c r="B54" s="64" t="s">
        <v>279</v>
      </c>
      <c r="C54" s="54" t="s">
        <v>21</v>
      </c>
      <c r="D54" s="54"/>
      <c r="E54" s="54">
        <v>1</v>
      </c>
      <c r="F54" s="61"/>
      <c r="G54" s="54"/>
      <c r="H54" s="54"/>
      <c r="I54" s="54"/>
      <c r="J54" s="54"/>
      <c r="K54" s="54"/>
      <c r="L54" s="54"/>
    </row>
    <row r="55" spans="1:12" x14ac:dyDescent="0.25">
      <c r="A55" s="127"/>
      <c r="B55" s="62" t="s">
        <v>15</v>
      </c>
      <c r="C55" s="2" t="s">
        <v>16</v>
      </c>
      <c r="D55" s="2">
        <v>1</v>
      </c>
      <c r="E55" s="2">
        <f>E54*D55</f>
        <v>1</v>
      </c>
      <c r="F55" s="63"/>
      <c r="G55" s="2"/>
      <c r="H55" s="2"/>
      <c r="I55" s="2"/>
      <c r="J55" s="2"/>
      <c r="K55" s="2"/>
      <c r="L55" s="2"/>
    </row>
    <row r="56" spans="1:12" x14ac:dyDescent="0.25">
      <c r="A56" s="127"/>
      <c r="B56" s="62" t="s">
        <v>280</v>
      </c>
      <c r="C56" s="2" t="s">
        <v>21</v>
      </c>
      <c r="D56" s="2">
        <v>1</v>
      </c>
      <c r="E56" s="2">
        <f>E54*D56</f>
        <v>1</v>
      </c>
      <c r="F56" s="63"/>
      <c r="G56" s="2"/>
      <c r="H56" s="2"/>
      <c r="I56" s="2"/>
      <c r="J56" s="2"/>
      <c r="K56" s="2"/>
      <c r="L56" s="2"/>
    </row>
    <row r="57" spans="1:12" x14ac:dyDescent="0.25">
      <c r="A57" s="128"/>
      <c r="B57" s="62" t="s">
        <v>17</v>
      </c>
      <c r="C57" s="2" t="s">
        <v>16</v>
      </c>
      <c r="D57" s="2">
        <v>2</v>
      </c>
      <c r="E57" s="2">
        <f>E54*D57</f>
        <v>2</v>
      </c>
      <c r="F57" s="63"/>
      <c r="G57" s="2"/>
      <c r="H57" s="2"/>
      <c r="I57" s="2"/>
      <c r="J57" s="2"/>
      <c r="K57" s="2"/>
      <c r="L57" s="2"/>
    </row>
    <row r="58" spans="1:12" ht="25.5" x14ac:dyDescent="0.25">
      <c r="A58" s="129"/>
      <c r="B58" s="59" t="s">
        <v>283</v>
      </c>
      <c r="C58" s="54" t="s">
        <v>21</v>
      </c>
      <c r="D58" s="54"/>
      <c r="E58" s="54">
        <v>1</v>
      </c>
      <c r="F58" s="61"/>
      <c r="G58" s="54"/>
      <c r="H58" s="54"/>
      <c r="I58" s="54"/>
      <c r="J58" s="54"/>
      <c r="K58" s="54"/>
      <c r="L58" s="54"/>
    </row>
    <row r="59" spans="1:12" x14ac:dyDescent="0.25">
      <c r="A59" s="127"/>
      <c r="B59" s="62" t="s">
        <v>15</v>
      </c>
      <c r="C59" s="2" t="s">
        <v>16</v>
      </c>
      <c r="D59" s="2">
        <v>1</v>
      </c>
      <c r="E59" s="2">
        <f>E58*D59</f>
        <v>1</v>
      </c>
      <c r="F59" s="63"/>
      <c r="G59" s="2"/>
      <c r="H59" s="2"/>
      <c r="I59" s="2"/>
      <c r="J59" s="2"/>
      <c r="K59" s="2"/>
      <c r="L59" s="2"/>
    </row>
    <row r="60" spans="1:12" ht="25.5" x14ac:dyDescent="0.25">
      <c r="A60" s="127"/>
      <c r="B60" s="80" t="s">
        <v>284</v>
      </c>
      <c r="C60" s="2" t="s">
        <v>21</v>
      </c>
      <c r="D60" s="2">
        <v>1</v>
      </c>
      <c r="E60" s="2">
        <f>E59*D60</f>
        <v>1</v>
      </c>
      <c r="F60" s="63"/>
      <c r="G60" s="2"/>
      <c r="H60" s="2"/>
      <c r="I60" s="2"/>
      <c r="J60" s="2"/>
      <c r="K60" s="2"/>
      <c r="L60" s="2"/>
    </row>
    <row r="61" spans="1:12" x14ac:dyDescent="0.25">
      <c r="A61" s="128"/>
      <c r="B61" s="62" t="s">
        <v>45</v>
      </c>
      <c r="C61" s="2" t="s">
        <v>16</v>
      </c>
      <c r="D61" s="2">
        <v>1</v>
      </c>
      <c r="E61" s="2">
        <f>E60*D61</f>
        <v>1</v>
      </c>
      <c r="F61" s="63"/>
      <c r="G61" s="2"/>
      <c r="H61" s="2"/>
      <c r="I61" s="2"/>
      <c r="J61" s="2"/>
      <c r="K61" s="2"/>
      <c r="L61" s="2"/>
    </row>
    <row r="62" spans="1:12" ht="25.5" x14ac:dyDescent="0.25">
      <c r="A62" s="129">
        <v>7</v>
      </c>
      <c r="B62" s="59" t="s">
        <v>281</v>
      </c>
      <c r="C62" s="54" t="s">
        <v>21</v>
      </c>
      <c r="D62" s="54"/>
      <c r="E62" s="54">
        <v>2</v>
      </c>
      <c r="F62" s="61"/>
      <c r="G62" s="54"/>
      <c r="H62" s="54"/>
      <c r="I62" s="54"/>
      <c r="J62" s="54"/>
      <c r="K62" s="54"/>
      <c r="L62" s="54"/>
    </row>
    <row r="63" spans="1:12" x14ac:dyDescent="0.25">
      <c r="A63" s="127"/>
      <c r="B63" s="62" t="s">
        <v>15</v>
      </c>
      <c r="C63" s="2" t="s">
        <v>16</v>
      </c>
      <c r="D63" s="2">
        <v>1</v>
      </c>
      <c r="E63" s="2">
        <f>E62*D63</f>
        <v>2</v>
      </c>
      <c r="F63" s="63"/>
      <c r="G63" s="2"/>
      <c r="H63" s="2"/>
      <c r="I63" s="2"/>
      <c r="J63" s="2"/>
      <c r="K63" s="2"/>
      <c r="L63" s="2"/>
    </row>
    <row r="64" spans="1:12" x14ac:dyDescent="0.25">
      <c r="A64" s="127"/>
      <c r="B64" s="62" t="s">
        <v>282</v>
      </c>
      <c r="C64" s="2" t="s">
        <v>21</v>
      </c>
      <c r="D64" s="2">
        <v>1</v>
      </c>
      <c r="E64" s="2">
        <f>E63*D64</f>
        <v>2</v>
      </c>
      <c r="F64" s="63"/>
      <c r="G64" s="2"/>
      <c r="H64" s="2"/>
      <c r="I64" s="2"/>
      <c r="J64" s="2"/>
      <c r="K64" s="2"/>
      <c r="L64" s="2"/>
    </row>
    <row r="65" spans="1:12" x14ac:dyDescent="0.25">
      <c r="A65" s="128"/>
      <c r="B65" s="62" t="s">
        <v>45</v>
      </c>
      <c r="C65" s="2" t="s">
        <v>16</v>
      </c>
      <c r="D65" s="2">
        <v>2</v>
      </c>
      <c r="E65" s="2">
        <f>E64*D65</f>
        <v>4</v>
      </c>
      <c r="F65" s="63"/>
      <c r="G65" s="2"/>
      <c r="H65" s="2"/>
      <c r="I65" s="2"/>
      <c r="J65" s="2"/>
      <c r="K65" s="2"/>
      <c r="L65" s="2"/>
    </row>
    <row r="66" spans="1:12" x14ac:dyDescent="0.25">
      <c r="A66" s="129">
        <v>7</v>
      </c>
      <c r="B66" s="64" t="s">
        <v>44</v>
      </c>
      <c r="C66" s="54" t="s">
        <v>21</v>
      </c>
      <c r="D66" s="54"/>
      <c r="E66" s="54">
        <v>2</v>
      </c>
      <c r="F66" s="61"/>
      <c r="G66" s="54"/>
      <c r="H66" s="54"/>
      <c r="I66" s="54"/>
      <c r="J66" s="54"/>
      <c r="K66" s="54"/>
      <c r="L66" s="54"/>
    </row>
    <row r="67" spans="1:12" x14ac:dyDescent="0.25">
      <c r="A67" s="127"/>
      <c r="B67" s="62" t="s">
        <v>15</v>
      </c>
      <c r="C67" s="2" t="s">
        <v>16</v>
      </c>
      <c r="D67" s="2">
        <v>1</v>
      </c>
      <c r="E67" s="2">
        <f>E66*D67</f>
        <v>2</v>
      </c>
      <c r="F67" s="95"/>
      <c r="G67" s="74"/>
      <c r="H67" s="95"/>
      <c r="I67" s="74"/>
      <c r="J67" s="95"/>
      <c r="K67" s="95"/>
      <c r="L67" s="74"/>
    </row>
    <row r="68" spans="1:12" x14ac:dyDescent="0.25">
      <c r="A68" s="127"/>
      <c r="B68" s="62" t="s">
        <v>112</v>
      </c>
      <c r="C68" s="2" t="s">
        <v>21</v>
      </c>
      <c r="D68" s="2">
        <v>1</v>
      </c>
      <c r="E68" s="2">
        <f>E66*D68</f>
        <v>2</v>
      </c>
      <c r="F68" s="96"/>
      <c r="G68" s="97"/>
      <c r="H68" s="96"/>
      <c r="I68" s="97"/>
      <c r="J68" s="96"/>
      <c r="K68" s="96"/>
      <c r="L68" s="97"/>
    </row>
    <row r="69" spans="1:12" x14ac:dyDescent="0.25">
      <c r="A69" s="128"/>
      <c r="B69" s="62" t="s">
        <v>45</v>
      </c>
      <c r="C69" s="2" t="s">
        <v>16</v>
      </c>
      <c r="D69" s="2">
        <v>1</v>
      </c>
      <c r="E69" s="2">
        <f>E66*D69</f>
        <v>2</v>
      </c>
      <c r="F69" s="63"/>
      <c r="G69" s="74"/>
      <c r="H69" s="95"/>
      <c r="I69" s="74"/>
      <c r="J69" s="95"/>
      <c r="K69" s="95"/>
      <c r="L69" s="74"/>
    </row>
    <row r="70" spans="1:12" x14ac:dyDescent="0.25">
      <c r="A70" s="129">
        <v>8</v>
      </c>
      <c r="B70" s="59" t="s">
        <v>42</v>
      </c>
      <c r="C70" s="54" t="s">
        <v>21</v>
      </c>
      <c r="D70" s="54"/>
      <c r="E70" s="54">
        <v>8</v>
      </c>
      <c r="F70" s="61"/>
      <c r="G70" s="54"/>
      <c r="H70" s="54"/>
      <c r="I70" s="54"/>
      <c r="J70" s="54"/>
      <c r="K70" s="54"/>
      <c r="L70" s="54"/>
    </row>
    <row r="71" spans="1:12" x14ac:dyDescent="0.25">
      <c r="A71" s="127"/>
      <c r="B71" s="62" t="s">
        <v>15</v>
      </c>
      <c r="C71" s="2" t="s">
        <v>16</v>
      </c>
      <c r="D71" s="2">
        <v>1</v>
      </c>
      <c r="E71" s="2">
        <f>E70*D71</f>
        <v>8</v>
      </c>
      <c r="F71" s="73"/>
      <c r="G71" s="74"/>
      <c r="H71" s="95"/>
      <c r="I71" s="74"/>
      <c r="J71" s="73"/>
      <c r="K71" s="73"/>
      <c r="L71" s="74"/>
    </row>
    <row r="72" spans="1:12" x14ac:dyDescent="0.25">
      <c r="A72" s="128"/>
      <c r="B72" s="62" t="s">
        <v>43</v>
      </c>
      <c r="C72" s="2" t="s">
        <v>21</v>
      </c>
      <c r="D72" s="98">
        <v>1</v>
      </c>
      <c r="E72" s="2">
        <f>E70*D72</f>
        <v>8</v>
      </c>
      <c r="F72" s="73"/>
      <c r="G72" s="74"/>
      <c r="H72" s="73"/>
      <c r="I72" s="74"/>
      <c r="J72" s="73"/>
      <c r="K72" s="73"/>
      <c r="L72" s="74"/>
    </row>
    <row r="73" spans="1:12" x14ac:dyDescent="0.25">
      <c r="A73" s="3"/>
      <c r="B73" s="11" t="s">
        <v>7</v>
      </c>
      <c r="C73" s="12"/>
      <c r="D73" s="13"/>
      <c r="E73" s="14"/>
      <c r="F73" s="15"/>
      <c r="G73" s="15">
        <f>SUM(G9:G72)</f>
        <v>0</v>
      </c>
      <c r="H73" s="15"/>
      <c r="I73" s="15"/>
      <c r="J73" s="15"/>
      <c r="K73" s="15"/>
      <c r="L73" s="15">
        <f>SUM(L9:L72)</f>
        <v>0</v>
      </c>
    </row>
    <row r="74" spans="1:12" x14ac:dyDescent="0.25">
      <c r="A74" s="3"/>
      <c r="B74" s="6" t="s">
        <v>30</v>
      </c>
      <c r="C74" s="16">
        <v>0.05</v>
      </c>
      <c r="D74" s="13"/>
      <c r="E74" s="14"/>
      <c r="F74" s="15"/>
      <c r="G74" s="15"/>
      <c r="H74" s="15"/>
      <c r="I74" s="15"/>
      <c r="J74" s="15"/>
      <c r="K74" s="15"/>
      <c r="L74" s="7">
        <f>G73*C74</f>
        <v>0</v>
      </c>
    </row>
    <row r="75" spans="1:12" x14ac:dyDescent="0.25">
      <c r="A75" s="3"/>
      <c r="B75" s="17" t="s">
        <v>7</v>
      </c>
      <c r="C75" s="16"/>
      <c r="D75" s="13"/>
      <c r="E75" s="14"/>
      <c r="F75" s="15"/>
      <c r="G75" s="15"/>
      <c r="H75" s="15"/>
      <c r="I75" s="15"/>
      <c r="J75" s="15"/>
      <c r="K75" s="15"/>
      <c r="L75" s="7">
        <f>L74+L73</f>
        <v>0</v>
      </c>
    </row>
    <row r="76" spans="1:12" x14ac:dyDescent="0.25">
      <c r="A76" s="3"/>
      <c r="B76" s="18" t="s">
        <v>31</v>
      </c>
      <c r="C76" s="19">
        <v>0.1</v>
      </c>
      <c r="D76" s="13"/>
      <c r="E76" s="14"/>
      <c r="F76" s="15"/>
      <c r="G76" s="15"/>
      <c r="H76" s="15"/>
      <c r="I76" s="15"/>
      <c r="J76" s="15"/>
      <c r="K76" s="15"/>
      <c r="L76" s="7">
        <f>L75*C76</f>
        <v>0</v>
      </c>
    </row>
    <row r="77" spans="1:12" x14ac:dyDescent="0.25">
      <c r="A77" s="3"/>
      <c r="B77" s="17" t="s">
        <v>7</v>
      </c>
      <c r="C77" s="19"/>
      <c r="D77" s="13"/>
      <c r="E77" s="14"/>
      <c r="F77" s="15"/>
      <c r="G77" s="15"/>
      <c r="H77" s="15"/>
      <c r="I77" s="15"/>
      <c r="J77" s="15"/>
      <c r="K77" s="15"/>
      <c r="L77" s="7">
        <f>L76+L75</f>
        <v>0</v>
      </c>
    </row>
    <row r="78" spans="1:12" x14ac:dyDescent="0.25">
      <c r="A78" s="3"/>
      <c r="B78" s="20" t="s">
        <v>32</v>
      </c>
      <c r="C78" s="16">
        <v>0.08</v>
      </c>
      <c r="D78" s="6"/>
      <c r="E78" s="21"/>
      <c r="F78" s="20"/>
      <c r="G78" s="22"/>
      <c r="H78" s="22"/>
      <c r="I78" s="22"/>
      <c r="J78" s="31"/>
      <c r="K78" s="31"/>
      <c r="L78" s="32">
        <f>L77*C78</f>
        <v>0</v>
      </c>
    </row>
    <row r="79" spans="1:12" x14ac:dyDescent="0.25">
      <c r="A79" s="3"/>
      <c r="B79" s="17" t="s">
        <v>7</v>
      </c>
      <c r="C79" s="24"/>
      <c r="D79" s="24"/>
      <c r="E79" s="24"/>
      <c r="F79" s="24"/>
      <c r="G79" s="25"/>
      <c r="H79" s="25"/>
      <c r="I79" s="25"/>
      <c r="J79" s="25"/>
      <c r="K79" s="25"/>
      <c r="L79" s="8">
        <f>SUM(L77:L78)</f>
        <v>0</v>
      </c>
    </row>
    <row r="80" spans="1:12" x14ac:dyDescent="0.25">
      <c r="A80" s="3"/>
      <c r="B80" s="26" t="s">
        <v>33</v>
      </c>
      <c r="C80" s="27">
        <v>0.05</v>
      </c>
      <c r="D80" s="28"/>
      <c r="E80" s="28"/>
      <c r="F80" s="28"/>
      <c r="G80" s="28"/>
      <c r="H80" s="28"/>
      <c r="I80" s="28"/>
      <c r="J80" s="28"/>
      <c r="K80" s="28"/>
      <c r="L80" s="8">
        <f>L79*C80</f>
        <v>0</v>
      </c>
    </row>
    <row r="81" spans="1:12" x14ac:dyDescent="0.25">
      <c r="A81" s="3"/>
      <c r="B81" s="17" t="s">
        <v>7</v>
      </c>
      <c r="C81" s="29"/>
      <c r="D81" s="28"/>
      <c r="E81" s="28"/>
      <c r="F81" s="28"/>
      <c r="G81" s="28"/>
      <c r="H81" s="28"/>
      <c r="I81" s="28"/>
      <c r="J81" s="28"/>
      <c r="K81" s="28"/>
      <c r="L81" s="8">
        <f>SUM(L79:L80)</f>
        <v>0</v>
      </c>
    </row>
    <row r="82" spans="1:12" x14ac:dyDescent="0.25">
      <c r="A82" s="3"/>
      <c r="B82" s="26" t="s">
        <v>34</v>
      </c>
      <c r="C82" s="27">
        <v>0.18</v>
      </c>
      <c r="D82" s="28"/>
      <c r="E82" s="28"/>
      <c r="F82" s="28"/>
      <c r="G82" s="28"/>
      <c r="H82" s="28"/>
      <c r="I82" s="28"/>
      <c r="J82" s="28"/>
      <c r="K82" s="28"/>
      <c r="L82" s="8">
        <f>L81*C82</f>
        <v>0</v>
      </c>
    </row>
    <row r="83" spans="1:12" x14ac:dyDescent="0.25">
      <c r="A83" s="3"/>
      <c r="B83" s="28" t="s">
        <v>35</v>
      </c>
      <c r="C83" s="28"/>
      <c r="D83" s="28"/>
      <c r="E83" s="28"/>
      <c r="F83" s="28"/>
      <c r="G83" s="28"/>
      <c r="H83" s="28"/>
      <c r="I83" s="28"/>
      <c r="J83" s="28"/>
      <c r="K83" s="28"/>
      <c r="L83" s="30">
        <f>L82+L81</f>
        <v>0</v>
      </c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</sheetData>
  <mergeCells count="29">
    <mergeCell ref="B2:E2"/>
    <mergeCell ref="A32:A34"/>
    <mergeCell ref="A22:A25"/>
    <mergeCell ref="D4:F4"/>
    <mergeCell ref="A6:A7"/>
    <mergeCell ref="B6:B7"/>
    <mergeCell ref="C6:C7"/>
    <mergeCell ref="D6:E6"/>
    <mergeCell ref="F6:G6"/>
    <mergeCell ref="A26:A28"/>
    <mergeCell ref="A29:A31"/>
    <mergeCell ref="H6:I6"/>
    <mergeCell ref="J6:K6"/>
    <mergeCell ref="L6:L7"/>
    <mergeCell ref="A9:L9"/>
    <mergeCell ref="A18:A21"/>
    <mergeCell ref="A10:A13"/>
    <mergeCell ref="A14:A17"/>
    <mergeCell ref="A54:A57"/>
    <mergeCell ref="A66:A69"/>
    <mergeCell ref="A70:A72"/>
    <mergeCell ref="A35:A37"/>
    <mergeCell ref="A38:L38"/>
    <mergeCell ref="A39:A42"/>
    <mergeCell ref="A43:A45"/>
    <mergeCell ref="A46:A49"/>
    <mergeCell ref="A50:A53"/>
    <mergeCell ref="A62:A65"/>
    <mergeCell ref="A58:A6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44"/>
  <sheetViews>
    <sheetView topLeftCell="A2" workbookViewId="0">
      <selection activeCell="P14" sqref="P14"/>
    </sheetView>
  </sheetViews>
  <sheetFormatPr defaultRowHeight="15" x14ac:dyDescent="0.25"/>
  <cols>
    <col min="1" max="1" width="4" style="9" customWidth="1"/>
    <col min="2" max="2" width="56.85546875" style="10" customWidth="1"/>
    <col min="3" max="3" width="9.140625" style="58"/>
    <col min="4" max="4" width="10.42578125" style="58" customWidth="1"/>
    <col min="5" max="11" width="9.140625" style="58"/>
    <col min="12" max="12" width="18.42578125" style="58" customWidth="1"/>
    <col min="13" max="16384" width="9.140625" style="9"/>
  </cols>
  <sheetData>
    <row r="2" spans="1:12" ht="69" customHeight="1" x14ac:dyDescent="0.25">
      <c r="B2" s="125" t="s">
        <v>298</v>
      </c>
      <c r="C2" s="125"/>
      <c r="D2" s="125"/>
    </row>
    <row r="4" spans="1:12" x14ac:dyDescent="0.25">
      <c r="D4" s="147" t="s">
        <v>12</v>
      </c>
      <c r="E4" s="147"/>
      <c r="F4" s="147"/>
    </row>
    <row r="6" spans="1:12" ht="50.25" customHeight="1" x14ac:dyDescent="0.25">
      <c r="A6" s="157" t="s">
        <v>9</v>
      </c>
      <c r="B6" s="143" t="s">
        <v>0</v>
      </c>
      <c r="C6" s="143" t="s">
        <v>1</v>
      </c>
      <c r="D6" s="145" t="s">
        <v>2</v>
      </c>
      <c r="E6" s="146"/>
      <c r="F6" s="145" t="s">
        <v>5</v>
      </c>
      <c r="G6" s="146"/>
      <c r="H6" s="145" t="s">
        <v>8</v>
      </c>
      <c r="I6" s="146"/>
      <c r="J6" s="136" t="s">
        <v>10</v>
      </c>
      <c r="K6" s="137"/>
      <c r="L6" s="143" t="s">
        <v>7</v>
      </c>
    </row>
    <row r="7" spans="1:12" ht="80.25" customHeight="1" x14ac:dyDescent="0.25">
      <c r="A7" s="158"/>
      <c r="B7" s="144"/>
      <c r="C7" s="14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4"/>
    </row>
    <row r="8" spans="1:12" x14ac:dyDescent="0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</row>
    <row r="9" spans="1:12" x14ac:dyDescent="0.25">
      <c r="A9" s="140" t="s">
        <v>46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25">
      <c r="A10" s="149">
        <v>1</v>
      </c>
      <c r="B10" s="64" t="s">
        <v>100</v>
      </c>
      <c r="C10" s="54" t="s">
        <v>36</v>
      </c>
      <c r="D10" s="54"/>
      <c r="E10" s="54">
        <v>1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51"/>
      <c r="B11" s="62" t="s">
        <v>66</v>
      </c>
      <c r="C11" s="2" t="s">
        <v>16</v>
      </c>
      <c r="D11" s="2"/>
      <c r="E11" s="2">
        <v>1</v>
      </c>
      <c r="F11" s="99"/>
      <c r="G11" s="99"/>
      <c r="H11" s="99"/>
      <c r="I11" s="99"/>
      <c r="J11" s="99"/>
      <c r="K11" s="99"/>
      <c r="L11" s="99"/>
    </row>
    <row r="12" spans="1:12" x14ac:dyDescent="0.25">
      <c r="A12" s="150"/>
      <c r="B12" s="62" t="s">
        <v>101</v>
      </c>
      <c r="C12" s="2" t="s">
        <v>21</v>
      </c>
      <c r="D12" s="2">
        <v>1</v>
      </c>
      <c r="E12" s="2">
        <f>D12*E10</f>
        <v>1</v>
      </c>
      <c r="F12" s="63"/>
      <c r="G12" s="63"/>
      <c r="H12" s="63"/>
      <c r="I12" s="63"/>
      <c r="J12" s="63"/>
      <c r="K12" s="63"/>
      <c r="L12" s="63"/>
    </row>
    <row r="13" spans="1:12" x14ac:dyDescent="0.25">
      <c r="A13" s="149">
        <v>2</v>
      </c>
      <c r="B13" s="64" t="s">
        <v>125</v>
      </c>
      <c r="C13" s="54" t="s">
        <v>36</v>
      </c>
      <c r="D13" s="54"/>
      <c r="E13" s="54">
        <v>1</v>
      </c>
      <c r="F13" s="61"/>
      <c r="G13" s="61"/>
      <c r="H13" s="61"/>
      <c r="I13" s="61"/>
      <c r="J13" s="61"/>
      <c r="K13" s="61"/>
      <c r="L13" s="61"/>
    </row>
    <row r="14" spans="1:12" x14ac:dyDescent="0.25">
      <c r="A14" s="151"/>
      <c r="B14" s="62" t="s">
        <v>15</v>
      </c>
      <c r="C14" s="2" t="s">
        <v>16</v>
      </c>
      <c r="D14" s="2"/>
      <c r="E14" s="2">
        <v>1</v>
      </c>
      <c r="F14" s="99"/>
      <c r="G14" s="99"/>
      <c r="H14" s="99"/>
      <c r="I14" s="99"/>
      <c r="J14" s="99"/>
      <c r="K14" s="99"/>
      <c r="L14" s="99"/>
    </row>
    <row r="15" spans="1:12" x14ac:dyDescent="0.25">
      <c r="A15" s="151"/>
      <c r="B15" s="62" t="s">
        <v>126</v>
      </c>
      <c r="C15" s="2" t="s">
        <v>21</v>
      </c>
      <c r="D15" s="2"/>
      <c r="E15" s="2">
        <v>1</v>
      </c>
      <c r="F15" s="99"/>
      <c r="G15" s="99"/>
      <c r="H15" s="99"/>
      <c r="I15" s="99"/>
      <c r="J15" s="99"/>
      <c r="K15" s="99"/>
      <c r="L15" s="99"/>
    </row>
    <row r="16" spans="1:12" x14ac:dyDescent="0.25">
      <c r="A16" s="151"/>
      <c r="B16" s="62" t="s">
        <v>127</v>
      </c>
      <c r="C16" s="2" t="s">
        <v>21</v>
      </c>
      <c r="D16" s="2"/>
      <c r="E16" s="2">
        <v>1</v>
      </c>
      <c r="F16" s="99"/>
      <c r="G16" s="99"/>
      <c r="H16" s="99"/>
      <c r="I16" s="99"/>
      <c r="J16" s="99"/>
      <c r="K16" s="99"/>
      <c r="L16" s="99"/>
    </row>
    <row r="17" spans="1:12" x14ac:dyDescent="0.25">
      <c r="A17" s="151"/>
      <c r="B17" s="62" t="s">
        <v>128</v>
      </c>
      <c r="C17" s="2" t="s">
        <v>21</v>
      </c>
      <c r="D17" s="2"/>
      <c r="E17" s="2">
        <v>6</v>
      </c>
      <c r="F17" s="99"/>
      <c r="G17" s="99"/>
      <c r="H17" s="99"/>
      <c r="I17" s="99"/>
      <c r="J17" s="99"/>
      <c r="K17" s="99"/>
      <c r="L17" s="99"/>
    </row>
    <row r="18" spans="1:12" x14ac:dyDescent="0.25">
      <c r="A18" s="150"/>
      <c r="B18" s="62" t="s">
        <v>17</v>
      </c>
      <c r="C18" s="2" t="s">
        <v>16</v>
      </c>
      <c r="D18" s="2"/>
      <c r="E18" s="2">
        <v>1</v>
      </c>
      <c r="F18" s="99"/>
      <c r="G18" s="99"/>
      <c r="H18" s="99"/>
      <c r="I18" s="99"/>
      <c r="J18" s="99"/>
      <c r="K18" s="99"/>
      <c r="L18" s="99"/>
    </row>
    <row r="19" spans="1:12" ht="25.5" x14ac:dyDescent="0.25">
      <c r="A19" s="129">
        <v>3</v>
      </c>
      <c r="B19" s="59" t="s">
        <v>74</v>
      </c>
      <c r="C19" s="54" t="s">
        <v>19</v>
      </c>
      <c r="D19" s="54"/>
      <c r="E19" s="54">
        <v>392</v>
      </c>
      <c r="F19" s="54"/>
      <c r="G19" s="54"/>
      <c r="H19" s="54"/>
      <c r="I19" s="54"/>
      <c r="J19" s="54"/>
      <c r="K19" s="54"/>
      <c r="L19" s="54"/>
    </row>
    <row r="20" spans="1:12" x14ac:dyDescent="0.25">
      <c r="A20" s="127"/>
      <c r="B20" s="62" t="s">
        <v>15</v>
      </c>
      <c r="C20" s="2" t="s">
        <v>16</v>
      </c>
      <c r="D20" s="2">
        <v>1</v>
      </c>
      <c r="E20" s="2">
        <f>D20*E19</f>
        <v>392</v>
      </c>
      <c r="F20" s="2"/>
      <c r="G20" s="2"/>
      <c r="H20" s="2"/>
      <c r="I20" s="2"/>
      <c r="J20" s="2"/>
      <c r="K20" s="2"/>
      <c r="L20" s="2"/>
    </row>
    <row r="21" spans="1:12" x14ac:dyDescent="0.25">
      <c r="A21" s="127"/>
      <c r="B21" s="62" t="s">
        <v>75</v>
      </c>
      <c r="C21" s="2" t="s">
        <v>19</v>
      </c>
      <c r="D21" s="2">
        <v>1</v>
      </c>
      <c r="E21" s="2">
        <f>D21*E19</f>
        <v>392</v>
      </c>
      <c r="F21" s="63"/>
      <c r="G21" s="2"/>
      <c r="H21" s="2"/>
      <c r="I21" s="2"/>
      <c r="J21" s="2"/>
      <c r="K21" s="2"/>
      <c r="L21" s="2"/>
    </row>
    <row r="22" spans="1:12" x14ac:dyDescent="0.25">
      <c r="A22" s="128"/>
      <c r="B22" s="62" t="s">
        <v>17</v>
      </c>
      <c r="C22" s="2" t="s">
        <v>16</v>
      </c>
      <c r="D22" s="2">
        <v>0.05</v>
      </c>
      <c r="E22" s="2">
        <f>D22*E19</f>
        <v>19.600000000000001</v>
      </c>
      <c r="F22" s="63"/>
      <c r="G22" s="2"/>
      <c r="H22" s="2"/>
      <c r="I22" s="2"/>
      <c r="J22" s="2"/>
      <c r="K22" s="2"/>
      <c r="L22" s="2"/>
    </row>
    <row r="23" spans="1:12" ht="25.5" x14ac:dyDescent="0.25">
      <c r="A23" s="129">
        <v>4</v>
      </c>
      <c r="B23" s="59" t="s">
        <v>161</v>
      </c>
      <c r="C23" s="54" t="s">
        <v>19</v>
      </c>
      <c r="D23" s="54"/>
      <c r="E23" s="54">
        <v>105</v>
      </c>
      <c r="F23" s="61"/>
      <c r="G23" s="61"/>
      <c r="H23" s="61"/>
      <c r="I23" s="61"/>
      <c r="J23" s="61"/>
      <c r="K23" s="61"/>
      <c r="L23" s="61"/>
    </row>
    <row r="24" spans="1:12" x14ac:dyDescent="0.25">
      <c r="A24" s="127"/>
      <c r="B24" s="62" t="s">
        <v>15</v>
      </c>
      <c r="C24" s="2" t="s">
        <v>16</v>
      </c>
      <c r="D24" s="2">
        <v>1</v>
      </c>
      <c r="E24" s="2">
        <f>D24*E23</f>
        <v>105</v>
      </c>
      <c r="F24" s="63"/>
      <c r="G24" s="63"/>
      <c r="H24" s="2"/>
      <c r="I24" s="82"/>
      <c r="J24" s="63"/>
      <c r="K24" s="63"/>
      <c r="L24" s="82"/>
    </row>
    <row r="25" spans="1:12" x14ac:dyDescent="0.25">
      <c r="A25" s="127"/>
      <c r="B25" s="62" t="s">
        <v>162</v>
      </c>
      <c r="C25" s="2" t="s">
        <v>19</v>
      </c>
      <c r="D25" s="2">
        <v>1</v>
      </c>
      <c r="E25" s="2">
        <f>D25*E23</f>
        <v>105</v>
      </c>
      <c r="F25" s="63"/>
      <c r="G25" s="63"/>
      <c r="H25" s="63"/>
      <c r="I25" s="63"/>
      <c r="J25" s="63"/>
      <c r="K25" s="63"/>
      <c r="L25" s="82"/>
    </row>
    <row r="26" spans="1:12" x14ac:dyDescent="0.25">
      <c r="A26" s="128"/>
      <c r="B26" s="62" t="s">
        <v>17</v>
      </c>
      <c r="C26" s="2" t="s">
        <v>16</v>
      </c>
      <c r="D26" s="2">
        <v>0.05</v>
      </c>
      <c r="E26" s="2">
        <f>D26*E23</f>
        <v>5.25</v>
      </c>
      <c r="F26" s="63"/>
      <c r="G26" s="63"/>
      <c r="H26" s="63"/>
      <c r="I26" s="63"/>
      <c r="J26" s="63"/>
      <c r="K26" s="63"/>
      <c r="L26" s="82"/>
    </row>
    <row r="27" spans="1:12" ht="25.5" x14ac:dyDescent="0.25">
      <c r="A27" s="129">
        <v>5</v>
      </c>
      <c r="B27" s="59" t="s">
        <v>163</v>
      </c>
      <c r="C27" s="54" t="s">
        <v>19</v>
      </c>
      <c r="D27" s="54"/>
      <c r="E27" s="54">
        <v>105</v>
      </c>
      <c r="F27" s="61"/>
      <c r="G27" s="61"/>
      <c r="H27" s="61"/>
      <c r="I27" s="61"/>
      <c r="J27" s="61"/>
      <c r="K27" s="61"/>
      <c r="L27" s="61"/>
    </row>
    <row r="28" spans="1:12" x14ac:dyDescent="0.25">
      <c r="A28" s="127"/>
      <c r="B28" s="62" t="s">
        <v>15</v>
      </c>
      <c r="C28" s="2" t="s">
        <v>16</v>
      </c>
      <c r="D28" s="2">
        <v>1</v>
      </c>
      <c r="E28" s="2">
        <f>D28*E27</f>
        <v>105</v>
      </c>
      <c r="F28" s="63"/>
      <c r="G28" s="63"/>
      <c r="H28" s="2"/>
      <c r="I28" s="82"/>
      <c r="J28" s="63"/>
      <c r="K28" s="63"/>
      <c r="L28" s="82"/>
    </row>
    <row r="29" spans="1:12" x14ac:dyDescent="0.25">
      <c r="A29" s="127"/>
      <c r="B29" s="62" t="s">
        <v>164</v>
      </c>
      <c r="C29" s="2" t="s">
        <v>19</v>
      </c>
      <c r="D29" s="2">
        <v>1</v>
      </c>
      <c r="E29" s="2">
        <f>D29*E27</f>
        <v>105</v>
      </c>
      <c r="F29" s="63"/>
      <c r="G29" s="63"/>
      <c r="H29" s="63"/>
      <c r="I29" s="63"/>
      <c r="J29" s="63"/>
      <c r="K29" s="63"/>
      <c r="L29" s="82"/>
    </row>
    <row r="30" spans="1:12" x14ac:dyDescent="0.25">
      <c r="A30" s="128"/>
      <c r="B30" s="62" t="s">
        <v>17</v>
      </c>
      <c r="C30" s="2" t="s">
        <v>16</v>
      </c>
      <c r="D30" s="2">
        <v>0.05</v>
      </c>
      <c r="E30" s="2">
        <f>D30*E27</f>
        <v>5.25</v>
      </c>
      <c r="F30" s="63"/>
      <c r="G30" s="63"/>
      <c r="H30" s="63"/>
      <c r="I30" s="63"/>
      <c r="J30" s="63"/>
      <c r="K30" s="63"/>
      <c r="L30" s="82"/>
    </row>
    <row r="31" spans="1:12" x14ac:dyDescent="0.25">
      <c r="A31" s="129">
        <v>6</v>
      </c>
      <c r="B31" s="100" t="s">
        <v>118</v>
      </c>
      <c r="C31" s="101" t="s">
        <v>21</v>
      </c>
      <c r="D31" s="6"/>
      <c r="E31" s="102">
        <v>3</v>
      </c>
      <c r="F31" s="6"/>
      <c r="G31" s="103"/>
      <c r="H31" s="79"/>
      <c r="I31" s="6"/>
      <c r="J31" s="79"/>
      <c r="K31" s="6"/>
      <c r="L31" s="103"/>
    </row>
    <row r="32" spans="1:12" x14ac:dyDescent="0.25">
      <c r="A32" s="127"/>
      <c r="B32" s="104" t="s">
        <v>70</v>
      </c>
      <c r="C32" s="105" t="s">
        <v>16</v>
      </c>
      <c r="D32" s="66">
        <v>1</v>
      </c>
      <c r="E32" s="106">
        <f>D32*E31</f>
        <v>3</v>
      </c>
      <c r="F32" s="66"/>
      <c r="G32" s="107"/>
      <c r="H32" s="7"/>
      <c r="I32" s="66"/>
      <c r="J32" s="7"/>
      <c r="K32" s="66"/>
      <c r="L32" s="107"/>
    </row>
    <row r="33" spans="1:12" x14ac:dyDescent="0.25">
      <c r="A33" s="127"/>
      <c r="B33" s="108" t="s">
        <v>119</v>
      </c>
      <c r="C33" s="109" t="s">
        <v>21</v>
      </c>
      <c r="D33" s="66">
        <v>1</v>
      </c>
      <c r="E33" s="8">
        <f>D33*E31</f>
        <v>3</v>
      </c>
      <c r="F33" s="66"/>
      <c r="G33" s="107"/>
      <c r="H33" s="7"/>
      <c r="I33" s="66"/>
      <c r="J33" s="7"/>
      <c r="K33" s="66"/>
      <c r="L33" s="107"/>
    </row>
    <row r="34" spans="1:12" x14ac:dyDescent="0.25">
      <c r="A34" s="128"/>
      <c r="B34" s="93" t="s">
        <v>45</v>
      </c>
      <c r="C34" s="105" t="s">
        <v>16</v>
      </c>
      <c r="D34" s="66">
        <v>0.5</v>
      </c>
      <c r="E34" s="2">
        <f>D34*E31</f>
        <v>1.5</v>
      </c>
      <c r="F34" s="63"/>
      <c r="G34" s="63"/>
      <c r="H34" s="63"/>
      <c r="I34" s="63"/>
      <c r="J34" s="63"/>
      <c r="K34" s="63"/>
      <c r="L34" s="82"/>
    </row>
    <row r="35" spans="1:12" x14ac:dyDescent="0.25">
      <c r="A35" s="129"/>
      <c r="B35" s="100" t="s">
        <v>285</v>
      </c>
      <c r="C35" s="101" t="s">
        <v>21</v>
      </c>
      <c r="D35" s="6"/>
      <c r="E35" s="102">
        <v>2</v>
      </c>
      <c r="F35" s="6"/>
      <c r="G35" s="103"/>
      <c r="H35" s="79"/>
      <c r="I35" s="6"/>
      <c r="J35" s="79"/>
      <c r="K35" s="6"/>
      <c r="L35" s="103"/>
    </row>
    <row r="36" spans="1:12" x14ac:dyDescent="0.25">
      <c r="A36" s="127"/>
      <c r="B36" s="104" t="s">
        <v>70</v>
      </c>
      <c r="C36" s="105" t="s">
        <v>16</v>
      </c>
      <c r="D36" s="66">
        <v>1</v>
      </c>
      <c r="E36" s="106">
        <f>D36*E35</f>
        <v>2</v>
      </c>
      <c r="F36" s="66"/>
      <c r="G36" s="107"/>
      <c r="H36" s="7"/>
      <c r="I36" s="66"/>
      <c r="J36" s="7"/>
      <c r="K36" s="66"/>
      <c r="L36" s="107"/>
    </row>
    <row r="37" spans="1:12" x14ac:dyDescent="0.25">
      <c r="A37" s="127"/>
      <c r="B37" s="108" t="s">
        <v>119</v>
      </c>
      <c r="C37" s="109" t="s">
        <v>21</v>
      </c>
      <c r="D37" s="66">
        <v>1</v>
      </c>
      <c r="E37" s="8">
        <f>D37*E35</f>
        <v>2</v>
      </c>
      <c r="F37" s="66"/>
      <c r="G37" s="107"/>
      <c r="H37" s="7"/>
      <c r="I37" s="66"/>
      <c r="J37" s="7"/>
      <c r="K37" s="66"/>
      <c r="L37" s="107"/>
    </row>
    <row r="38" spans="1:12" x14ac:dyDescent="0.25">
      <c r="A38" s="128"/>
      <c r="B38" s="93" t="s">
        <v>45</v>
      </c>
      <c r="C38" s="105" t="s">
        <v>16</v>
      </c>
      <c r="D38" s="66">
        <v>0.5</v>
      </c>
      <c r="E38" s="2">
        <f>D38*E35</f>
        <v>1</v>
      </c>
      <c r="F38" s="63"/>
      <c r="G38" s="63"/>
      <c r="H38" s="63"/>
      <c r="I38" s="63"/>
      <c r="J38" s="63"/>
      <c r="K38" s="63"/>
      <c r="L38" s="82"/>
    </row>
    <row r="39" spans="1:12" x14ac:dyDescent="0.25">
      <c r="A39" s="129">
        <v>7</v>
      </c>
      <c r="B39" s="90" t="s">
        <v>47</v>
      </c>
      <c r="C39" s="86" t="s">
        <v>21</v>
      </c>
      <c r="D39" s="54"/>
      <c r="E39" s="54">
        <v>33</v>
      </c>
      <c r="F39" s="61"/>
      <c r="G39" s="54"/>
      <c r="H39" s="54"/>
      <c r="I39" s="54"/>
      <c r="J39" s="54"/>
      <c r="K39" s="54"/>
      <c r="L39" s="54"/>
    </row>
    <row r="40" spans="1:12" x14ac:dyDescent="0.25">
      <c r="A40" s="127"/>
      <c r="B40" s="62" t="s">
        <v>15</v>
      </c>
      <c r="C40" s="2" t="s">
        <v>16</v>
      </c>
      <c r="D40" s="2">
        <v>1</v>
      </c>
      <c r="E40" s="2">
        <f>D40*E39</f>
        <v>33</v>
      </c>
      <c r="F40" s="2"/>
      <c r="G40" s="2"/>
      <c r="H40" s="7"/>
      <c r="I40" s="2"/>
      <c r="J40" s="2"/>
      <c r="K40" s="2"/>
      <c r="L40" s="2"/>
    </row>
    <row r="41" spans="1:12" x14ac:dyDescent="0.25">
      <c r="A41" s="127"/>
      <c r="B41" s="62" t="s">
        <v>48</v>
      </c>
      <c r="C41" s="2" t="s">
        <v>16</v>
      </c>
      <c r="D41" s="2">
        <v>1.2999999999999999E-2</v>
      </c>
      <c r="E41" s="2">
        <f>D41*E39</f>
        <v>0.42899999999999999</v>
      </c>
      <c r="F41" s="2"/>
      <c r="G41" s="2"/>
      <c r="H41" s="2"/>
      <c r="I41" s="2"/>
      <c r="J41" s="2"/>
      <c r="K41" s="2"/>
      <c r="L41" s="2"/>
    </row>
    <row r="42" spans="1:12" x14ac:dyDescent="0.25">
      <c r="A42" s="127"/>
      <c r="B42" s="62" t="s">
        <v>121</v>
      </c>
      <c r="C42" s="2" t="s">
        <v>21</v>
      </c>
      <c r="D42" s="2">
        <v>1</v>
      </c>
      <c r="E42" s="2">
        <f>D42*E39</f>
        <v>33</v>
      </c>
      <c r="F42" s="63"/>
      <c r="G42" s="2"/>
      <c r="H42" s="2"/>
      <c r="I42" s="2"/>
      <c r="J42" s="2"/>
      <c r="K42" s="2"/>
      <c r="L42" s="2"/>
    </row>
    <row r="43" spans="1:12" x14ac:dyDescent="0.25">
      <c r="A43" s="128"/>
      <c r="B43" s="62" t="s">
        <v>17</v>
      </c>
      <c r="C43" s="2" t="s">
        <v>16</v>
      </c>
      <c r="D43" s="2">
        <v>0.2</v>
      </c>
      <c r="E43" s="2">
        <f>D43*E39</f>
        <v>6.6000000000000005</v>
      </c>
      <c r="F43" s="63"/>
      <c r="G43" s="2"/>
      <c r="H43" s="2"/>
      <c r="I43" s="2"/>
      <c r="J43" s="2"/>
      <c r="K43" s="2"/>
      <c r="L43" s="2"/>
    </row>
    <row r="44" spans="1:12" x14ac:dyDescent="0.25">
      <c r="A44" s="129">
        <v>8</v>
      </c>
      <c r="B44" s="90" t="s">
        <v>120</v>
      </c>
      <c r="C44" s="86" t="s">
        <v>21</v>
      </c>
      <c r="D44" s="54"/>
      <c r="E44" s="54">
        <v>54</v>
      </c>
      <c r="F44" s="61"/>
      <c r="G44" s="54"/>
      <c r="H44" s="54"/>
      <c r="I44" s="54"/>
      <c r="J44" s="54"/>
      <c r="K44" s="54"/>
      <c r="L44" s="54"/>
    </row>
    <row r="45" spans="1:12" x14ac:dyDescent="0.25">
      <c r="A45" s="127"/>
      <c r="B45" s="62" t="s">
        <v>15</v>
      </c>
      <c r="C45" s="2" t="s">
        <v>16</v>
      </c>
      <c r="D45" s="2">
        <v>1</v>
      </c>
      <c r="E45" s="2">
        <f>D45*E44</f>
        <v>54</v>
      </c>
      <c r="F45" s="2"/>
      <c r="G45" s="2"/>
      <c r="H45" s="2"/>
      <c r="I45" s="2"/>
      <c r="J45" s="2"/>
      <c r="K45" s="2"/>
      <c r="L45" s="2"/>
    </row>
    <row r="46" spans="1:12" x14ac:dyDescent="0.25">
      <c r="A46" s="127"/>
      <c r="B46" s="62" t="s">
        <v>49</v>
      </c>
      <c r="C46" s="2" t="s">
        <v>21</v>
      </c>
      <c r="D46" s="2">
        <v>1</v>
      </c>
      <c r="E46" s="2">
        <f>D46*E44</f>
        <v>54</v>
      </c>
      <c r="F46" s="63"/>
      <c r="G46" s="2"/>
      <c r="H46" s="2"/>
      <c r="I46" s="2"/>
      <c r="J46" s="2"/>
      <c r="K46" s="2"/>
      <c r="L46" s="2"/>
    </row>
    <row r="47" spans="1:12" x14ac:dyDescent="0.25">
      <c r="A47" s="128"/>
      <c r="B47" s="62" t="s">
        <v>17</v>
      </c>
      <c r="C47" s="2" t="s">
        <v>16</v>
      </c>
      <c r="D47" s="2">
        <v>0.25</v>
      </c>
      <c r="E47" s="2">
        <f>D47*E44</f>
        <v>13.5</v>
      </c>
      <c r="F47" s="63"/>
      <c r="G47" s="2"/>
      <c r="H47" s="2"/>
      <c r="I47" s="2"/>
      <c r="J47" s="2"/>
      <c r="K47" s="2"/>
      <c r="L47" s="2"/>
    </row>
    <row r="48" spans="1:12" x14ac:dyDescent="0.25">
      <c r="A48" s="129">
        <v>9</v>
      </c>
      <c r="B48" s="110" t="s">
        <v>289</v>
      </c>
      <c r="C48" s="111" t="s">
        <v>21</v>
      </c>
      <c r="D48" s="111"/>
      <c r="E48" s="112">
        <v>2</v>
      </c>
      <c r="F48" s="99"/>
      <c r="G48" s="99"/>
      <c r="H48" s="99"/>
      <c r="I48" s="99"/>
      <c r="J48" s="99"/>
      <c r="K48" s="99"/>
      <c r="L48" s="99"/>
    </row>
    <row r="49" spans="1:12" x14ac:dyDescent="0.25">
      <c r="A49" s="127"/>
      <c r="B49" s="62" t="s">
        <v>15</v>
      </c>
      <c r="C49" s="2" t="s">
        <v>16</v>
      </c>
      <c r="D49" s="2">
        <v>1</v>
      </c>
      <c r="E49" s="2">
        <f>D49*E48</f>
        <v>2</v>
      </c>
      <c r="F49" s="63"/>
      <c r="G49" s="63"/>
      <c r="H49" s="63"/>
      <c r="I49" s="99"/>
      <c r="J49" s="99"/>
      <c r="K49" s="99"/>
      <c r="L49" s="99"/>
    </row>
    <row r="50" spans="1:12" x14ac:dyDescent="0.25">
      <c r="A50" s="128"/>
      <c r="B50" s="113" t="s">
        <v>198</v>
      </c>
      <c r="C50" s="114" t="s">
        <v>21</v>
      </c>
      <c r="D50" s="114">
        <v>1</v>
      </c>
      <c r="E50" s="99">
        <f>E48*D50</f>
        <v>2</v>
      </c>
      <c r="F50" s="99"/>
      <c r="G50" s="99"/>
      <c r="H50" s="99"/>
      <c r="I50" s="99"/>
      <c r="J50" s="99"/>
      <c r="K50" s="99"/>
      <c r="L50" s="99"/>
    </row>
    <row r="51" spans="1:12" x14ac:dyDescent="0.25">
      <c r="A51" s="129">
        <v>11</v>
      </c>
      <c r="B51" s="110" t="s">
        <v>218</v>
      </c>
      <c r="C51" s="111" t="s">
        <v>21</v>
      </c>
      <c r="D51" s="111"/>
      <c r="E51" s="112">
        <v>3</v>
      </c>
      <c r="F51" s="99"/>
      <c r="G51" s="99"/>
      <c r="H51" s="99"/>
      <c r="I51" s="99"/>
      <c r="J51" s="99"/>
      <c r="K51" s="99"/>
      <c r="L51" s="99"/>
    </row>
    <row r="52" spans="1:12" x14ac:dyDescent="0.25">
      <c r="A52" s="127"/>
      <c r="B52" s="62" t="s">
        <v>286</v>
      </c>
      <c r="C52" s="2" t="s">
        <v>16</v>
      </c>
      <c r="D52" s="2"/>
      <c r="E52" s="2">
        <v>1</v>
      </c>
      <c r="F52" s="63"/>
      <c r="G52" s="63"/>
      <c r="H52" s="63"/>
      <c r="I52" s="99"/>
      <c r="J52" s="99"/>
      <c r="K52" s="99"/>
      <c r="L52" s="99"/>
    </row>
    <row r="53" spans="1:12" x14ac:dyDescent="0.25">
      <c r="A53" s="127"/>
      <c r="B53" s="62" t="s">
        <v>287</v>
      </c>
      <c r="C53" s="2" t="s">
        <v>16</v>
      </c>
      <c r="D53" s="2"/>
      <c r="E53" s="63">
        <f>E55+E56</f>
        <v>2</v>
      </c>
      <c r="F53" s="63"/>
      <c r="G53" s="63"/>
      <c r="H53" s="63"/>
      <c r="I53" s="99"/>
      <c r="J53" s="99"/>
      <c r="K53" s="99"/>
      <c r="L53" s="99"/>
    </row>
    <row r="54" spans="1:12" ht="26.25" x14ac:dyDescent="0.25">
      <c r="A54" s="127"/>
      <c r="B54" s="115" t="s">
        <v>290</v>
      </c>
      <c r="C54" s="114" t="s">
        <v>21</v>
      </c>
      <c r="D54" s="114"/>
      <c r="E54" s="99">
        <v>1</v>
      </c>
      <c r="F54" s="99"/>
      <c r="G54" s="99"/>
      <c r="H54" s="99"/>
      <c r="I54" s="99"/>
      <c r="J54" s="99"/>
      <c r="K54" s="99"/>
      <c r="L54" s="99"/>
    </row>
    <row r="55" spans="1:12" x14ac:dyDescent="0.25">
      <c r="A55" s="127"/>
      <c r="B55" s="115" t="s">
        <v>291</v>
      </c>
      <c r="C55" s="114" t="s">
        <v>21</v>
      </c>
      <c r="D55" s="114"/>
      <c r="E55" s="99">
        <v>1</v>
      </c>
      <c r="F55" s="99"/>
      <c r="G55" s="99"/>
      <c r="H55" s="99"/>
      <c r="I55" s="99"/>
      <c r="J55" s="99"/>
      <c r="K55" s="99"/>
      <c r="L55" s="99"/>
    </row>
    <row r="56" spans="1:12" ht="12.75" customHeight="1" x14ac:dyDescent="0.25">
      <c r="A56" s="127"/>
      <c r="B56" s="115" t="s">
        <v>292</v>
      </c>
      <c r="C56" s="114" t="s">
        <v>21</v>
      </c>
      <c r="D56" s="114"/>
      <c r="E56" s="99">
        <v>1</v>
      </c>
      <c r="F56" s="99"/>
      <c r="G56" s="99"/>
      <c r="H56" s="99"/>
      <c r="I56" s="99"/>
      <c r="J56" s="99"/>
      <c r="K56" s="99"/>
      <c r="L56" s="99"/>
    </row>
    <row r="57" spans="1:12" ht="39" x14ac:dyDescent="0.25">
      <c r="A57" s="128"/>
      <c r="B57" s="115" t="s">
        <v>288</v>
      </c>
      <c r="C57" s="114" t="s">
        <v>36</v>
      </c>
      <c r="D57" s="114"/>
      <c r="E57" s="99">
        <v>2</v>
      </c>
      <c r="F57" s="99"/>
      <c r="G57" s="99"/>
      <c r="H57" s="99"/>
      <c r="I57" s="99"/>
      <c r="J57" s="99"/>
      <c r="K57" s="99"/>
      <c r="L57" s="99"/>
    </row>
    <row r="58" spans="1:12" ht="29.25" customHeight="1" x14ac:dyDescent="0.25">
      <c r="A58" s="129">
        <v>10</v>
      </c>
      <c r="B58" s="59" t="s">
        <v>111</v>
      </c>
      <c r="C58" s="54" t="s">
        <v>21</v>
      </c>
      <c r="D58" s="54"/>
      <c r="E58" s="54">
        <v>3</v>
      </c>
      <c r="F58" s="61"/>
      <c r="G58" s="54"/>
      <c r="H58" s="54"/>
      <c r="I58" s="54"/>
      <c r="J58" s="54"/>
      <c r="K58" s="54"/>
      <c r="L58" s="86"/>
    </row>
    <row r="59" spans="1:12" ht="20.25" customHeight="1" x14ac:dyDescent="0.25">
      <c r="A59" s="127"/>
      <c r="B59" s="62" t="s">
        <v>15</v>
      </c>
      <c r="C59" s="2" t="s">
        <v>16</v>
      </c>
      <c r="D59" s="2">
        <v>1</v>
      </c>
      <c r="E59" s="116">
        <f>E58*D59</f>
        <v>3</v>
      </c>
      <c r="F59" s="117"/>
      <c r="G59" s="118"/>
      <c r="H59" s="116"/>
      <c r="I59" s="118"/>
      <c r="J59" s="117"/>
      <c r="K59" s="118"/>
      <c r="L59" s="119"/>
    </row>
    <row r="60" spans="1:12" ht="20.25" customHeight="1" x14ac:dyDescent="0.25">
      <c r="A60" s="127"/>
      <c r="B60" s="62" t="s">
        <v>109</v>
      </c>
      <c r="C60" s="2" t="s">
        <v>21</v>
      </c>
      <c r="D60" s="2"/>
      <c r="E60" s="120">
        <v>4</v>
      </c>
      <c r="F60" s="118"/>
      <c r="G60" s="107"/>
      <c r="H60" s="121"/>
      <c r="I60" s="121"/>
      <c r="J60" s="107"/>
      <c r="K60" s="107"/>
      <c r="L60" s="119"/>
    </row>
    <row r="61" spans="1:12" ht="20.25" customHeight="1" x14ac:dyDescent="0.25">
      <c r="A61" s="127"/>
      <c r="B61" s="62" t="s">
        <v>110</v>
      </c>
      <c r="C61" s="2" t="s">
        <v>21</v>
      </c>
      <c r="D61" s="2">
        <v>1</v>
      </c>
      <c r="E61" s="120">
        <f>E58*D61</f>
        <v>3</v>
      </c>
      <c r="F61" s="119"/>
      <c r="G61" s="107"/>
      <c r="H61" s="121"/>
      <c r="I61" s="121"/>
      <c r="J61" s="107"/>
      <c r="K61" s="107"/>
      <c r="L61" s="119"/>
    </row>
    <row r="62" spans="1:12" ht="20.25" customHeight="1" x14ac:dyDescent="0.25">
      <c r="A62" s="128"/>
      <c r="B62" s="62" t="s">
        <v>17</v>
      </c>
      <c r="C62" s="2" t="s">
        <v>16</v>
      </c>
      <c r="D62" s="2">
        <v>15</v>
      </c>
      <c r="E62" s="7">
        <f>E58*D62</f>
        <v>45</v>
      </c>
      <c r="F62" s="117"/>
      <c r="G62" s="119"/>
      <c r="H62" s="122"/>
      <c r="I62" s="118"/>
      <c r="J62" s="119"/>
      <c r="K62" s="119"/>
      <c r="L62" s="119"/>
    </row>
    <row r="63" spans="1:12" ht="25.5" x14ac:dyDescent="0.25">
      <c r="A63" s="129">
        <v>11</v>
      </c>
      <c r="B63" s="110" t="s">
        <v>76</v>
      </c>
      <c r="C63" s="111" t="s">
        <v>4</v>
      </c>
      <c r="D63" s="111"/>
      <c r="E63" s="112">
        <v>1</v>
      </c>
      <c r="F63" s="99"/>
      <c r="G63" s="99"/>
      <c r="H63" s="99"/>
      <c r="I63" s="99"/>
      <c r="J63" s="99"/>
      <c r="K63" s="99"/>
      <c r="L63" s="99"/>
    </row>
    <row r="64" spans="1:12" x14ac:dyDescent="0.25">
      <c r="A64" s="127"/>
      <c r="B64" s="62" t="s">
        <v>15</v>
      </c>
      <c r="C64" s="2" t="s">
        <v>16</v>
      </c>
      <c r="D64" s="2">
        <v>0</v>
      </c>
      <c r="E64" s="2">
        <f>D64*E63</f>
        <v>0</v>
      </c>
      <c r="F64" s="63"/>
      <c r="G64" s="63"/>
      <c r="H64" s="63"/>
      <c r="I64" s="99"/>
      <c r="J64" s="99"/>
      <c r="K64" s="99"/>
      <c r="L64" s="99"/>
    </row>
    <row r="65" spans="1:12" ht="26.25" x14ac:dyDescent="0.25">
      <c r="A65" s="128"/>
      <c r="B65" s="115" t="s">
        <v>77</v>
      </c>
      <c r="C65" s="114" t="s">
        <v>16</v>
      </c>
      <c r="D65" s="114">
        <v>1</v>
      </c>
      <c r="E65" s="99">
        <f>E63*D65</f>
        <v>1</v>
      </c>
      <c r="F65" s="99"/>
      <c r="G65" s="99"/>
      <c r="H65" s="99"/>
      <c r="I65" s="99"/>
      <c r="J65" s="99"/>
      <c r="K65" s="99"/>
      <c r="L65" s="99"/>
    </row>
    <row r="66" spans="1:12" x14ac:dyDescent="0.25">
      <c r="A66" s="3"/>
      <c r="B66" s="11" t="s">
        <v>7</v>
      </c>
      <c r="C66" s="12"/>
      <c r="D66" s="13"/>
      <c r="E66" s="14"/>
      <c r="F66" s="15"/>
      <c r="G66" s="15">
        <f>SUM(G9:G65)</f>
        <v>0</v>
      </c>
      <c r="H66" s="15"/>
      <c r="I66" s="15"/>
      <c r="J66" s="15"/>
      <c r="K66" s="15"/>
      <c r="L66" s="15">
        <f>SUM(L9:L65)</f>
        <v>0</v>
      </c>
    </row>
    <row r="67" spans="1:12" x14ac:dyDescent="0.25">
      <c r="A67" s="3"/>
      <c r="B67" s="6" t="s">
        <v>30</v>
      </c>
      <c r="C67" s="16">
        <v>0.05</v>
      </c>
      <c r="D67" s="13"/>
      <c r="E67" s="14"/>
      <c r="F67" s="15"/>
      <c r="G67" s="15"/>
      <c r="H67" s="15"/>
      <c r="I67" s="15"/>
      <c r="J67" s="15"/>
      <c r="K67" s="15"/>
      <c r="L67" s="7">
        <f>G66*C67</f>
        <v>0</v>
      </c>
    </row>
    <row r="68" spans="1:12" x14ac:dyDescent="0.25">
      <c r="A68" s="3"/>
      <c r="B68" s="17" t="s">
        <v>7</v>
      </c>
      <c r="C68" s="16"/>
      <c r="D68" s="13"/>
      <c r="E68" s="14"/>
      <c r="F68" s="15"/>
      <c r="G68" s="15"/>
      <c r="H68" s="15"/>
      <c r="I68" s="15"/>
      <c r="J68" s="15"/>
      <c r="K68" s="15"/>
      <c r="L68" s="7">
        <f>L67+L66</f>
        <v>0</v>
      </c>
    </row>
    <row r="69" spans="1:12" x14ac:dyDescent="0.25">
      <c r="A69" s="3"/>
      <c r="B69" s="18" t="s">
        <v>31</v>
      </c>
      <c r="C69" s="19">
        <v>0.1</v>
      </c>
      <c r="D69" s="13"/>
      <c r="E69" s="14"/>
      <c r="F69" s="15"/>
      <c r="G69" s="15"/>
      <c r="H69" s="15"/>
      <c r="I69" s="15"/>
      <c r="J69" s="15"/>
      <c r="K69" s="15"/>
      <c r="L69" s="7">
        <f>L68*C69</f>
        <v>0</v>
      </c>
    </row>
    <row r="70" spans="1:12" x14ac:dyDescent="0.25">
      <c r="A70" s="3"/>
      <c r="B70" s="17" t="s">
        <v>7</v>
      </c>
      <c r="C70" s="19"/>
      <c r="D70" s="13"/>
      <c r="E70" s="14"/>
      <c r="F70" s="15"/>
      <c r="G70" s="15"/>
      <c r="H70" s="15"/>
      <c r="I70" s="15"/>
      <c r="J70" s="15"/>
      <c r="K70" s="15"/>
      <c r="L70" s="7">
        <f>L69+L68</f>
        <v>0</v>
      </c>
    </row>
    <row r="71" spans="1:12" x14ac:dyDescent="0.25">
      <c r="A71" s="3"/>
      <c r="B71" s="20" t="s">
        <v>32</v>
      </c>
      <c r="C71" s="16">
        <v>0.08</v>
      </c>
      <c r="D71" s="6"/>
      <c r="E71" s="21"/>
      <c r="F71" s="20"/>
      <c r="G71" s="22"/>
      <c r="H71" s="22"/>
      <c r="I71" s="22"/>
      <c r="J71" s="31"/>
      <c r="K71" s="31"/>
      <c r="L71" s="32">
        <f>L70*C71</f>
        <v>0</v>
      </c>
    </row>
    <row r="72" spans="1:12" x14ac:dyDescent="0.25">
      <c r="A72" s="3"/>
      <c r="B72" s="17" t="s">
        <v>7</v>
      </c>
      <c r="C72" s="24"/>
      <c r="D72" s="24"/>
      <c r="E72" s="24"/>
      <c r="F72" s="24"/>
      <c r="G72" s="25"/>
      <c r="H72" s="25"/>
      <c r="I72" s="25"/>
      <c r="J72" s="25"/>
      <c r="K72" s="25"/>
      <c r="L72" s="8">
        <f>SUM(L70:L71)</f>
        <v>0</v>
      </c>
    </row>
    <row r="73" spans="1:12" x14ac:dyDescent="0.25">
      <c r="A73" s="3"/>
      <c r="B73" s="26" t="s">
        <v>33</v>
      </c>
      <c r="C73" s="27">
        <v>0.05</v>
      </c>
      <c r="D73" s="28"/>
      <c r="E73" s="28"/>
      <c r="F73" s="28"/>
      <c r="G73" s="28"/>
      <c r="H73" s="28"/>
      <c r="I73" s="28"/>
      <c r="J73" s="28"/>
      <c r="K73" s="28"/>
      <c r="L73" s="8">
        <f>L72*C73</f>
        <v>0</v>
      </c>
    </row>
    <row r="74" spans="1:12" x14ac:dyDescent="0.25">
      <c r="A74" s="3"/>
      <c r="B74" s="17" t="s">
        <v>7</v>
      </c>
      <c r="C74" s="29"/>
      <c r="D74" s="28"/>
      <c r="E74" s="28"/>
      <c r="F74" s="28"/>
      <c r="G74" s="28"/>
      <c r="H74" s="28"/>
      <c r="I74" s="28"/>
      <c r="J74" s="28"/>
      <c r="K74" s="28"/>
      <c r="L74" s="8">
        <f>SUM(L72:L73)</f>
        <v>0</v>
      </c>
    </row>
    <row r="75" spans="1:12" x14ac:dyDescent="0.25">
      <c r="A75" s="3"/>
      <c r="B75" s="26" t="s">
        <v>34</v>
      </c>
      <c r="C75" s="27">
        <v>0.18</v>
      </c>
      <c r="D75" s="28"/>
      <c r="E75" s="28"/>
      <c r="F75" s="28"/>
      <c r="G75" s="28"/>
      <c r="H75" s="28"/>
      <c r="I75" s="28"/>
      <c r="J75" s="28"/>
      <c r="K75" s="28"/>
      <c r="L75" s="8">
        <f>L74*C75</f>
        <v>0</v>
      </c>
    </row>
    <row r="76" spans="1:12" x14ac:dyDescent="0.25">
      <c r="A76" s="3"/>
      <c r="B76" s="28" t="s">
        <v>35</v>
      </c>
      <c r="C76" s="28"/>
      <c r="D76" s="28"/>
      <c r="E76" s="28"/>
      <c r="F76" s="28"/>
      <c r="G76" s="28"/>
      <c r="H76" s="28"/>
      <c r="I76" s="28"/>
      <c r="J76" s="28"/>
      <c r="K76" s="28"/>
      <c r="L76" s="30">
        <f>L75+L74</f>
        <v>0</v>
      </c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</sheetData>
  <mergeCells count="24">
    <mergeCell ref="L6:L7"/>
    <mergeCell ref="A9:L9"/>
    <mergeCell ref="H6:I6"/>
    <mergeCell ref="J6:K6"/>
    <mergeCell ref="A63:A65"/>
    <mergeCell ref="A10:A12"/>
    <mergeCell ref="A31:A34"/>
    <mergeCell ref="A19:A22"/>
    <mergeCell ref="A39:A43"/>
    <mergeCell ref="A58:A62"/>
    <mergeCell ref="A44:A47"/>
    <mergeCell ref="A13:A18"/>
    <mergeCell ref="A23:A26"/>
    <mergeCell ref="A27:A30"/>
    <mergeCell ref="A35:A38"/>
    <mergeCell ref="A48:A50"/>
    <mergeCell ref="A51:A57"/>
    <mergeCell ref="B2:D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2022-11-01T06:50:28Z</dcterms:modified>
</cp:coreProperties>
</file>