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filterPrivacy="1"/>
  <xr:revisionPtr revIDLastSave="0" documentId="13_ncr:1_{6272CA28-38B1-4648-9D63-D8E8290894E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კრებსითი" sheetId="3" r:id="rId1"/>
    <sheet name="მაღაზია" sheetId="1" r:id="rId2"/>
    <sheet name="ეზო" sheetId="7" r:id="rId3"/>
    <sheet name="წყალსადენ კანალიზაცია" sheetId="4" r:id="rId4"/>
    <sheet name="ელ.ქსელი" sheetId="5" r:id="rId5"/>
  </sheets>
  <definedNames>
    <definedName name="_xlnm._FilterDatabase" localSheetId="2" hidden="1">ეზო!$A$6:$L$191</definedName>
    <definedName name="_xlnm._FilterDatabase" localSheetId="1" hidden="1">მაღაზია!$B$6:$L$217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7" l="1"/>
  <c r="E43" i="7"/>
  <c r="E42" i="7"/>
  <c r="E63" i="1"/>
  <c r="E62" i="1"/>
  <c r="E44" i="7" l="1"/>
  <c r="E53" i="5"/>
  <c r="E50" i="5"/>
  <c r="E49" i="5"/>
  <c r="E62" i="5"/>
  <c r="E38" i="5"/>
  <c r="E37" i="5"/>
  <c r="E36" i="5"/>
  <c r="E59" i="4"/>
  <c r="E60" i="4" s="1"/>
  <c r="E61" i="4" s="1"/>
  <c r="E63" i="4"/>
  <c r="E64" i="4" s="1"/>
  <c r="E65" i="4" s="1"/>
  <c r="E57" i="4"/>
  <c r="E56" i="4"/>
  <c r="E55" i="4"/>
  <c r="E51" i="4"/>
  <c r="E47" i="4"/>
  <c r="E48" i="4" s="1"/>
  <c r="E49" i="4" s="1"/>
  <c r="E52" i="4" l="1"/>
  <c r="E53" i="4" s="1"/>
  <c r="E130" i="7" l="1"/>
  <c r="E132" i="7"/>
  <c r="E112" i="7"/>
  <c r="E187" i="1"/>
  <c r="E155" i="1"/>
  <c r="E150" i="1"/>
  <c r="E153" i="1"/>
  <c r="E154" i="1"/>
  <c r="E152" i="1"/>
  <c r="E91" i="1"/>
  <c r="E90" i="1"/>
  <c r="E84" i="1"/>
  <c r="E88" i="1"/>
  <c r="E178" i="1"/>
  <c r="E177" i="1"/>
  <c r="E176" i="1"/>
  <c r="E72" i="1"/>
  <c r="E68" i="1"/>
  <c r="E71" i="1" s="1"/>
  <c r="E77" i="1"/>
  <c r="E76" i="1"/>
  <c r="E74" i="1"/>
  <c r="E61" i="1"/>
  <c r="E60" i="1"/>
  <c r="E66" i="1"/>
  <c r="E65" i="1"/>
  <c r="E59" i="1"/>
  <c r="E64" i="1" l="1"/>
  <c r="E101" i="1" l="1"/>
  <c r="E100" i="1"/>
  <c r="E99" i="1"/>
  <c r="E98" i="1"/>
  <c r="E96" i="1"/>
  <c r="E95" i="1" l="1"/>
  <c r="E94" i="1"/>
  <c r="E93" i="1"/>
  <c r="E128" i="1"/>
  <c r="E86" i="1"/>
  <c r="E83" i="1"/>
  <c r="E57" i="1"/>
  <c r="E56" i="1"/>
  <c r="E55" i="1"/>
  <c r="E54" i="1"/>
  <c r="E53" i="1"/>
  <c r="E52" i="1"/>
  <c r="E33" i="1"/>
  <c r="E34" i="1"/>
  <c r="E39" i="1"/>
  <c r="E36" i="1"/>
  <c r="E35" i="1"/>
  <c r="E32" i="1"/>
  <c r="E37" i="1" s="1"/>
  <c r="E30" i="1"/>
  <c r="E29" i="1"/>
  <c r="E21" i="1"/>
  <c r="E44" i="1"/>
  <c r="E42" i="1"/>
  <c r="E41" i="1"/>
  <c r="E43" i="1" l="1"/>
  <c r="E125" i="1"/>
  <c r="E127" i="1"/>
  <c r="E124" i="1"/>
  <c r="E126" i="1"/>
  <c r="E85" i="1"/>
  <c r="E38" i="1"/>
  <c r="E135" i="1" l="1"/>
  <c r="E206" i="1"/>
  <c r="E205" i="1"/>
  <c r="E204" i="1"/>
  <c r="E203" i="1"/>
  <c r="E202" i="1"/>
  <c r="E201" i="1"/>
  <c r="E200" i="1"/>
  <c r="E199" i="1"/>
  <c r="E197" i="1"/>
  <c r="E196" i="1"/>
  <c r="E195" i="1"/>
  <c r="E192" i="1"/>
  <c r="E193" i="1" s="1"/>
  <c r="E32" i="7" l="1"/>
  <c r="E35" i="7"/>
  <c r="E31" i="7"/>
  <c r="E98" i="7"/>
  <c r="E103" i="7"/>
  <c r="E99" i="7"/>
  <c r="E97" i="7"/>
  <c r="E92" i="7"/>
  <c r="E105" i="7"/>
  <c r="E104" i="7"/>
  <c r="E96" i="7"/>
  <c r="E101" i="7" s="1"/>
  <c r="E94" i="7"/>
  <c r="E93" i="7"/>
  <c r="E91" i="7"/>
  <c r="E89" i="7"/>
  <c r="E86" i="7"/>
  <c r="E83" i="7"/>
  <c r="E85" i="7" l="1"/>
  <c r="E47" i="1" l="1"/>
  <c r="E49" i="1"/>
  <c r="E80" i="1"/>
  <c r="E81" i="1"/>
  <c r="E104" i="1"/>
  <c r="E107" i="1"/>
  <c r="E108" i="1"/>
  <c r="E111" i="1"/>
  <c r="E112" i="1"/>
  <c r="E115" i="1"/>
  <c r="E116" i="1"/>
  <c r="E117" i="1"/>
  <c r="E119" i="1" s="1"/>
  <c r="E131" i="1"/>
  <c r="E132" i="1"/>
  <c r="E133" i="1"/>
  <c r="E134" i="1"/>
  <c r="E137" i="1"/>
  <c r="E138" i="1"/>
  <c r="E139" i="1"/>
  <c r="E140" i="1"/>
  <c r="E141" i="1"/>
  <c r="E144" i="1"/>
  <c r="E145" i="1"/>
  <c r="E148" i="1"/>
  <c r="E149" i="1"/>
  <c r="E158" i="1"/>
  <c r="E159" i="1"/>
  <c r="E160" i="1"/>
  <c r="E163" i="1"/>
  <c r="E164" i="1"/>
  <c r="E165" i="1"/>
  <c r="E168" i="1"/>
  <c r="E169" i="1"/>
  <c r="E172" i="1"/>
  <c r="E173" i="1"/>
  <c r="E174" i="1"/>
  <c r="E181" i="1"/>
  <c r="E184" i="1"/>
  <c r="E185" i="1"/>
  <c r="E125" i="7"/>
  <c r="E126" i="7" s="1"/>
  <c r="E113" i="7"/>
  <c r="E108" i="7"/>
  <c r="E171" i="1"/>
  <c r="E50" i="7"/>
  <c r="E53" i="7"/>
  <c r="E52" i="7"/>
  <c r="E66" i="7"/>
  <c r="E65" i="7"/>
  <c r="E64" i="7"/>
  <c r="E63" i="7"/>
  <c r="E62" i="7"/>
  <c r="E61" i="7"/>
  <c r="E60" i="7"/>
  <c r="E59" i="7"/>
  <c r="E57" i="7"/>
  <c r="E56" i="7"/>
  <c r="E55" i="7"/>
  <c r="E29" i="7"/>
  <c r="E27" i="7"/>
  <c r="E26" i="7"/>
  <c r="E23" i="1"/>
  <c r="E15" i="7"/>
  <c r="E15" i="1"/>
  <c r="E13" i="1"/>
  <c r="E114" i="7"/>
  <c r="E115" i="7" s="1"/>
  <c r="E180" i="7"/>
  <c r="E178" i="7"/>
  <c r="E177" i="7"/>
  <c r="E48" i="7"/>
  <c r="E40" i="7"/>
  <c r="E39" i="7"/>
  <c r="E38" i="7"/>
  <c r="E37" i="7"/>
  <c r="E174" i="7"/>
  <c r="E173" i="7"/>
  <c r="E165" i="7"/>
  <c r="E163" i="7"/>
  <c r="E159" i="7"/>
  <c r="E161" i="7" s="1"/>
  <c r="E157" i="7"/>
  <c r="E156" i="7"/>
  <c r="E153" i="7"/>
  <c r="E151" i="7"/>
  <c r="E150" i="7"/>
  <c r="E149" i="7"/>
  <c r="E147" i="7"/>
  <c r="E145" i="7"/>
  <c r="E143" i="7"/>
  <c r="E142" i="7"/>
  <c r="E140" i="7"/>
  <c r="E139" i="7"/>
  <c r="E137" i="7"/>
  <c r="E22" i="7"/>
  <c r="E129" i="7"/>
  <c r="E61" i="5"/>
  <c r="E59" i="5"/>
  <c r="E30" i="5"/>
  <c r="E29" i="5"/>
  <c r="E28" i="5"/>
  <c r="E26" i="5"/>
  <c r="E25" i="5"/>
  <c r="E24" i="5"/>
  <c r="E23" i="7"/>
  <c r="E20" i="7"/>
  <c r="E19" i="1"/>
  <c r="E133" i="7"/>
  <c r="E131" i="7"/>
  <c r="E128" i="7"/>
  <c r="E124" i="7"/>
  <c r="E123" i="7"/>
  <c r="E121" i="7"/>
  <c r="E119" i="7"/>
  <c r="E79" i="1"/>
  <c r="E17" i="1"/>
  <c r="E11" i="1"/>
  <c r="E70" i="7"/>
  <c r="E31" i="4"/>
  <c r="E30" i="4"/>
  <c r="E28" i="4"/>
  <c r="E27" i="4"/>
  <c r="E17" i="4"/>
  <c r="E16" i="4"/>
  <c r="E15" i="4"/>
  <c r="E72" i="7"/>
  <c r="E183" i="1"/>
  <c r="E180" i="1"/>
  <c r="E103" i="1"/>
  <c r="E162" i="1"/>
  <c r="E114" i="1"/>
  <c r="E106" i="1"/>
  <c r="E167" i="1"/>
  <c r="E136" i="1"/>
  <c r="E130" i="1"/>
  <c r="E46" i="1"/>
  <c r="E157" i="1"/>
  <c r="E147" i="1"/>
  <c r="E143" i="1"/>
  <c r="E110" i="1"/>
  <c r="E190" i="1"/>
  <c r="E189" i="1"/>
  <c r="E26" i="1"/>
  <c r="E25" i="1"/>
  <c r="E47" i="5"/>
  <c r="E46" i="5"/>
  <c r="E45" i="5"/>
  <c r="E71" i="7"/>
  <c r="E68" i="7"/>
  <c r="E73" i="7" s="1"/>
  <c r="E81" i="7"/>
  <c r="E80" i="7"/>
  <c r="E79" i="7"/>
  <c r="E78" i="7"/>
  <c r="E76" i="7"/>
  <c r="E111" i="7"/>
  <c r="E110" i="7"/>
  <c r="E45" i="4"/>
  <c r="E44" i="4"/>
  <c r="E42" i="4"/>
  <c r="E41" i="4"/>
  <c r="E40" i="4"/>
  <c r="E13" i="4"/>
  <c r="E12" i="4"/>
  <c r="E11" i="4"/>
  <c r="E11" i="7"/>
  <c r="E65" i="5"/>
  <c r="E64" i="5"/>
  <c r="E12" i="5"/>
  <c r="E34" i="5"/>
  <c r="E33" i="5"/>
  <c r="E32" i="5"/>
  <c r="E72" i="4"/>
  <c r="E71" i="4"/>
  <c r="E69" i="4"/>
  <c r="E68" i="4"/>
  <c r="E67" i="4"/>
  <c r="E37" i="4"/>
  <c r="E36" i="4"/>
  <c r="E34" i="4"/>
  <c r="E33" i="4"/>
  <c r="E19" i="4"/>
  <c r="E20" i="4"/>
  <c r="E21" i="4"/>
  <c r="E23" i="4"/>
  <c r="E24" i="4"/>
  <c r="E25" i="4"/>
  <c r="E43" i="5"/>
  <c r="E42" i="5"/>
  <c r="E41" i="5"/>
  <c r="E40" i="5"/>
  <c r="E22" i="5"/>
  <c r="E21" i="5"/>
  <c r="E20" i="5"/>
  <c r="G66" i="5" l="1"/>
  <c r="L67" i="5" s="1"/>
  <c r="L73" i="4"/>
  <c r="G73" i="4"/>
  <c r="L74" i="4" s="1"/>
  <c r="E33" i="7"/>
  <c r="E34" i="7"/>
  <c r="E121" i="1"/>
  <c r="E118" i="1"/>
  <c r="E122" i="1"/>
  <c r="E120" i="1"/>
  <c r="E48" i="1"/>
  <c r="E179" i="7"/>
  <c r="E134" i="7"/>
  <c r="E116" i="7"/>
  <c r="E49" i="7"/>
  <c r="L66" i="5" l="1"/>
  <c r="L68" i="5" s="1"/>
  <c r="L69" i="5" s="1"/>
  <c r="L70" i="5" s="1"/>
  <c r="L71" i="5" s="1"/>
  <c r="L72" i="5" s="1"/>
  <c r="L73" i="5" s="1"/>
  <c r="L74" i="5" s="1"/>
  <c r="L75" i="5" s="1"/>
  <c r="L76" i="5" s="1"/>
  <c r="D13" i="3" s="1"/>
  <c r="L75" i="4"/>
  <c r="L76" i="4" s="1"/>
  <c r="L77" i="4" s="1"/>
  <c r="G207" i="1"/>
  <c r="L208" i="1" s="1"/>
  <c r="L78" i="4" l="1"/>
  <c r="L79" i="4" s="1"/>
  <c r="L207" i="1"/>
  <c r="L209" i="1" s="1"/>
  <c r="L210" i="1" s="1"/>
  <c r="L211" i="1" s="1"/>
  <c r="L212" i="1" s="1"/>
  <c r="L181" i="7"/>
  <c r="G181" i="7"/>
  <c r="L182" i="7" s="1"/>
  <c r="L80" i="4" l="1"/>
  <c r="L81" i="4" s="1"/>
  <c r="L82" i="4" s="1"/>
  <c r="L83" i="4" s="1"/>
  <c r="D12" i="3" s="1"/>
  <c r="L213" i="1"/>
  <c r="L214" i="1" s="1"/>
  <c r="L215" i="1" s="1"/>
  <c r="L216" i="1" s="1"/>
  <c r="L217" i="1" s="1"/>
  <c r="D10" i="3" s="1"/>
  <c r="L183" i="7"/>
  <c r="L184" i="7" s="1"/>
  <c r="L185" i="7" s="1"/>
  <c r="L186" i="7" s="1"/>
  <c r="L187" i="7" l="1"/>
  <c r="L188" i="7" s="1"/>
  <c r="L189" i="7" s="1"/>
  <c r="L190" i="7" s="1"/>
  <c r="L191" i="7" s="1"/>
  <c r="D11" i="3" s="1"/>
  <c r="D14" i="3" s="1"/>
</calcChain>
</file>

<file path=xl/sharedStrings.xml><?xml version="1.0" encoding="utf-8"?>
<sst xmlns="http://schemas.openxmlformats.org/spreadsheetml/2006/main" count="1100" uniqueCount="299">
  <si>
    <t>სამუშაოებისა და ხარჯების დასახელება</t>
  </si>
  <si>
    <t>განზ.</t>
  </si>
  <si>
    <t>რაოდენობა</t>
  </si>
  <si>
    <t>ნორმატივებით ერთეულზე</t>
  </si>
  <si>
    <t>სულ</t>
  </si>
  <si>
    <t>მასალა</t>
  </si>
  <si>
    <t>ერთ. ფასი</t>
  </si>
  <si>
    <t>ჯამი</t>
  </si>
  <si>
    <t>ხელფასი</t>
  </si>
  <si>
    <t>№</t>
  </si>
  <si>
    <t>მანქანა მექანიზმები</t>
  </si>
  <si>
    <t xml:space="preserve">                                      სადემონტაჟო  სამუშაოები</t>
  </si>
  <si>
    <t>ხარჯთაღრიცხვა</t>
  </si>
  <si>
    <t>მ2</t>
  </si>
  <si>
    <t>მ3</t>
  </si>
  <si>
    <t>შრომის ხარჯი</t>
  </si>
  <si>
    <t>ლარი</t>
  </si>
  <si>
    <t>სხვა მასალა</t>
  </si>
  <si>
    <t>კგ</t>
  </si>
  <si>
    <t>გრძ/მ</t>
  </si>
  <si>
    <t>კვმ</t>
  </si>
  <si>
    <t>ცალი</t>
  </si>
  <si>
    <t>ტონა</t>
  </si>
  <si>
    <t>ლიტრი</t>
  </si>
  <si>
    <t>ქვიშა ცემენტის ხსნარი</t>
  </si>
  <si>
    <t>ნესტგამძლე თაბაშირ მუყაოს ფილა (კომპლექტში)</t>
  </si>
  <si>
    <t>გრუნტი</t>
  </si>
  <si>
    <t>ფითხი</t>
  </si>
  <si>
    <t>წყალემულსია საღებავი (დამკვეთთან შეთანხმებით)</t>
  </si>
  <si>
    <t>წებო-ცემენტი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</si>
  <si>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</si>
  <si>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</si>
  <si>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</si>
  <si>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</si>
  <si>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</si>
  <si>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</si>
  <si>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>კომპ</t>
  </si>
  <si>
    <t>სამშენებლო ნაგვის დატვირთვა და ტრანსპორტირება ნაგავსაყრელზე</t>
  </si>
  <si>
    <t>ავტოთვითმცლელი</t>
  </si>
  <si>
    <t>#</t>
  </si>
  <si>
    <t xml:space="preserve">                                               წყალსადენისა და კანალიზაციის ქსელი</t>
  </si>
  <si>
    <t>მილი ცხელი წყლის</t>
  </si>
  <si>
    <t>ვენტილების მოწყობა</t>
  </si>
  <si>
    <t>ვენტილი დ-25</t>
  </si>
  <si>
    <t>ტრაპის მოწყობა</t>
  </si>
  <si>
    <t>სხვა მასალები</t>
  </si>
  <si>
    <t xml:space="preserve">                                                                       შენობაში ელ.გაყვანილობა</t>
  </si>
  <si>
    <t xml:space="preserve">საშტეპსელო როზეტების მონტაჟი </t>
  </si>
  <si>
    <t>მანქანები</t>
  </si>
  <si>
    <t>მრგვალი სანათი (დამკვეთთან შეთანხმებით)</t>
  </si>
  <si>
    <t xml:space="preserve">             </t>
  </si>
  <si>
    <t>ხარჯთაღრიცხვა #1</t>
  </si>
  <si>
    <t>ელექტრო ქსელი</t>
  </si>
  <si>
    <t>ხარჯთაღრიცხვა #2</t>
  </si>
  <si>
    <t>ხარჯთაღრიცხვა #3</t>
  </si>
  <si>
    <t>საფუძველი</t>
  </si>
  <si>
    <t>სამუშაოს დასახელება</t>
  </si>
  <si>
    <t>ღირებულება</t>
  </si>
  <si>
    <t>სხვა ხარჯები</t>
  </si>
  <si>
    <t>მილი ცივი წყლის</t>
  </si>
  <si>
    <t>მილი დ-25</t>
  </si>
  <si>
    <t>პლასმასის მუხლი D-50</t>
  </si>
  <si>
    <t>პლასმასის საკანალიზაციო მილი D-50</t>
  </si>
  <si>
    <t>კანალიზაციის სამკაპი 50X50X50</t>
  </si>
  <si>
    <t xml:space="preserve">                                       ფურნიტურა</t>
  </si>
  <si>
    <t>ხელსაბანის მოწყობა სან.კვანძი</t>
  </si>
  <si>
    <t>შრომის დანახარჯები (დამკვეთის შესრულებით)</t>
  </si>
  <si>
    <t>სულ ხარჯთაღრიცხვით</t>
  </si>
  <si>
    <t>მდფ-ის კარის ღირებულება (კომპ) (დამკვეთთან შეთანხმებით)</t>
  </si>
  <si>
    <t xml:space="preserve">შრომის ხარჯი </t>
  </si>
  <si>
    <t>შრომის დანახარჯები</t>
  </si>
  <si>
    <t>მაღაზია</t>
  </si>
  <si>
    <t>კერამიკული ფილა (დამკვეთთან შეთანხმებით)</t>
  </si>
  <si>
    <t>კერამოგრანიტის ფილა (დამკვეთთან შეთანხმებით)</t>
  </si>
  <si>
    <t>მრავალძარღვა ორმაგი იზოლაციის სპილენძის ელ.კაბელის გაყვანა 3*2.5მმ</t>
  </si>
  <si>
    <t>მრავალძარღვა ორმაგი იზოლაციის სპილენძის ელ.კაბელი 3*2.5მმ</t>
  </si>
  <si>
    <t>გაუთვალისწინებელი ხარჯი კაბელების დაკლების შემთხვევაში</t>
  </si>
  <si>
    <t>გაუთვალისწინებელი ხარჯი კაბელების დაკლების შემთხვევაში (სპილენძის კაბელების 50 პროცენტი )</t>
  </si>
  <si>
    <t>ხელსაბანის ღირებულება ( დამკვეთთან შეთანხმებით)</t>
  </si>
  <si>
    <t>ხარჯთაღრიცხვა #4</t>
  </si>
  <si>
    <t>ნაკრები ხარღთაღრიცხვა</t>
  </si>
  <si>
    <t xml:space="preserve">                                                                                     დროებითი შემოღობვა</t>
  </si>
  <si>
    <t>დროებითი შემოღობვის მოწყობა</t>
  </si>
  <si>
    <t>გრუნტის დამუშავება ხელით</t>
  </si>
  <si>
    <t>ქვიშის ბალიშის მოწყობა</t>
  </si>
  <si>
    <t>ქვიშა</t>
  </si>
  <si>
    <t>გრუნტის უკუჩაყრა</t>
  </si>
  <si>
    <t>კბმ</t>
  </si>
  <si>
    <t>ზედმეტი გრუნტის ტრანსპორტირება</t>
  </si>
  <si>
    <t>მასალა (დამკვეთის მიწოდებით)</t>
  </si>
  <si>
    <t>შავი ფერის  საღებავი ანტრაციტი (დამკვეთთან შეთანხმებით)</t>
  </si>
  <si>
    <t>დღე</t>
  </si>
  <si>
    <t>ბეტონი ბ-25 ( ჰაიდელბერგი )</t>
  </si>
  <si>
    <t>პლასმასის საკანალიზაციო მილები დ-50მმ</t>
  </si>
  <si>
    <t>პლასმასის საკანალიზაციო მილი დ-50მმ</t>
  </si>
  <si>
    <t>ელექტრო წყალგამაცხელებელი 100 ლიტრის მოცულობით</t>
  </si>
  <si>
    <t>მაკომპაქტირებელი ნაწილები</t>
  </si>
  <si>
    <t>წყლის ფილტრი  ATLAS FILTRI HYDRA RA6000011 ფიტინგებით (დამკვეთთან შეთანხმებით)</t>
  </si>
  <si>
    <t>ARISTON 100L PRO1 R V 1.8KW PL (დამკვეთთან შეთანხმებით)</t>
  </si>
  <si>
    <t>შემრევის ღირებულება  ( დამკვეთთან შეთანხმებით)</t>
  </si>
  <si>
    <t>მთავარი ელ კარადა</t>
  </si>
  <si>
    <t>ელ კარადა ( დამკვეთის მიწოდებით)</t>
  </si>
  <si>
    <t>ეზო</t>
  </si>
  <si>
    <t>წყალსადენ კანალიზაცია</t>
  </si>
  <si>
    <t>ბალასტი</t>
  </si>
  <si>
    <t>ანტიკოროზიული საღებავი ( დამკვეთთან შეთანხმებით)</t>
  </si>
  <si>
    <t>ცენტრალური წყლის ფილტრი</t>
  </si>
  <si>
    <t>ლითონის ხუფი  3*1000*1000</t>
  </si>
  <si>
    <t xml:space="preserve">                                  სარემონტო სამუშაოები მაღაზია</t>
  </si>
  <si>
    <t>ქუჩის განათების ლედ სანათი  სიმძ (1*200) ვტ 220</t>
  </si>
  <si>
    <t>გაბათების ბოძი</t>
  </si>
  <si>
    <t xml:space="preserve">ქუჩის განათების ლედ სანათი დიოდებით სიმძ (1*200) ვტ 220. განათების ბოძით 4.5მ </t>
  </si>
  <si>
    <t>ტრაპი სიფონით ( დამკვეთთან შეთანხმებით)</t>
  </si>
  <si>
    <t>რეზერვუარის თავის მოწყობა 0.3მმ და 0.6მმ ლით ფურცლით და ღებვა ანტიკოროზიული საღებავით ორივე მხრიდან (გრუნტის მოხსნა 100x100x700სმ)</t>
  </si>
  <si>
    <t>ლითონის ფურცელი 0.6 მმ</t>
  </si>
  <si>
    <t xml:space="preserve">გურნტის მოჭრა ხელით </t>
  </si>
  <si>
    <t>ღორღი</t>
  </si>
  <si>
    <t>შემრევის მოწყობა ხელსაბანისთვის სან.კვანძი</t>
  </si>
  <si>
    <t>ერთკლავიშიანი ჩამრთველების მონტაჟი</t>
  </si>
  <si>
    <t>ერთკლავიშიანი ჩამრთველი (დამკვეთთან შეთანხმებით)</t>
  </si>
  <si>
    <t>200მმ 18W მრგვალი ლედ სანათი ჭერში ჩასმული ( Phillips )</t>
  </si>
  <si>
    <t>როზეტები  (დამკვეთთან შეთანხმებით)</t>
  </si>
  <si>
    <t xml:space="preserve">ქვაბამბა </t>
  </si>
  <si>
    <t xml:space="preserve">                                         დისპენსერის კუნძული</t>
  </si>
  <si>
    <t xml:space="preserve">გრუნტის დამუშავება </t>
  </si>
  <si>
    <t>ელ.გამანაწინებელი ფარი (კედელში ჩაშენებული)</t>
  </si>
  <si>
    <t>შიდა მონტაჟის ელ.ფარი</t>
  </si>
  <si>
    <t>ავტომატური ამომრთველი ორ კლავიშიანი</t>
  </si>
  <si>
    <t>ავტომატური ამომრთველი ერთ კლავიშიანი</t>
  </si>
  <si>
    <t>ამსტრონგის ჭერი (კომპლექტში)</t>
  </si>
  <si>
    <t>კერამოგრანიტის (დამკვეთთან შეთანხმებით)</t>
  </si>
  <si>
    <t xml:space="preserve">კარ-ფანჯრების მოწყობა ორმაგი მინაპაკეტი  შავი ალუმინის ალათებში </t>
  </si>
  <si>
    <t>კარ-ფანჯრების ღირებულება (დამკვეთთან შეთანხმებით)</t>
  </si>
  <si>
    <t>ამსტრონგის  ჭერის  ღებვა შავი ფერის საღებავით ( მაღაზიაში )</t>
  </si>
  <si>
    <t>მაღაზიის კედლების მოპირკეთება დეკორატიული აგურით ( მაღაზიაში )</t>
  </si>
  <si>
    <t>ბლოკი 20*20*40</t>
  </si>
  <si>
    <t>კუთხოვანა</t>
  </si>
  <si>
    <t>სან.კვანძის კედლების მოპირკეთება  კერამიკული ფილით</t>
  </si>
  <si>
    <t xml:space="preserve">მდფ-ის კარის მოწყობა </t>
  </si>
  <si>
    <t>პლასმასის საკანალიზაციო მილები დ-100მმ</t>
  </si>
  <si>
    <t>პლასმასის საკანალიზაციო მილი დ-100მმ</t>
  </si>
  <si>
    <t>პლასმასის მუხლი D-100</t>
  </si>
  <si>
    <t>პლასმასის საკანალიზაციო მილი D-100</t>
  </si>
  <si>
    <t>კანალიზაციის სამკაპი 100X100X100</t>
  </si>
  <si>
    <t xml:space="preserve">                                                                    პლადფორმა</t>
  </si>
  <si>
    <t>კედლების წყობა 20 იანი  ბლოკით    ( მთლიანი შენობაში )</t>
  </si>
  <si>
    <t>ამსტრონგის ჭერის მოწყობა  ( მთლიანი შენობაში )</t>
  </si>
  <si>
    <t>შიდა  კედლების ლესვა ქვიშა ცემენტის ხსნარით  ( მთლიანი შენობაში )</t>
  </si>
  <si>
    <t>თბაშირ მუყაოთი მოწყობილი  ჭერების დამუშავება და ღებვა წყალემულსია საღებავით  ( სან,კვანძი )</t>
  </si>
  <si>
    <t>იატაკების მოპირკეთება კერამოგრანიტის ფილებით  ( მთლიანი შენობაში )</t>
  </si>
  <si>
    <t>შიდა  კედლების  ნაგვერდულების ლესვა ქვიშა ცემენტის ხსნარით ( მთლიანი შენობაში )</t>
  </si>
  <si>
    <t>ტომარა</t>
  </si>
  <si>
    <t>ბლოკის კედლების 200მმ დემონტაჟი</t>
  </si>
  <si>
    <t>აგური (დამკვეთთან შეთანხმებით)</t>
  </si>
  <si>
    <t>სხვა მანქანები</t>
  </si>
  <si>
    <t>პვა</t>
  </si>
  <si>
    <t xml:space="preserve">ქვიშა </t>
  </si>
  <si>
    <t>ცემენტი</t>
  </si>
  <si>
    <t>რკ.ბეტონის ფილის მოწყობა არხის  ზემოდან 18სმ</t>
  </si>
  <si>
    <t>არმატურა  დ-10 ( უკრაინა )</t>
  </si>
  <si>
    <t>პლინტუსების მოწყობა კერამოგრანიტის ფილებით ( სამენეჯერო, საწყობი )</t>
  </si>
  <si>
    <t>მრავალძარღვა ორმაგი იზოლაციის სპილენძის ელ.კაბელის გაყვანა 4*2.5მმ</t>
  </si>
  <si>
    <t>მრავალძარღვა ორმაგი იზოლაციის სპილენძის ელ.კაბელი 4*2.5მმ</t>
  </si>
  <si>
    <t>მრავალძარღვა ორმაგი იზოლაციის სპილენძის ელ.კაბელის გაყვანა 4*4მმ</t>
  </si>
  <si>
    <t>მრავალძარღვა ორმაგი იზოლაციის სპილენძის ელ.კაბელი 4*4მმ</t>
  </si>
  <si>
    <t>ბეტონი ბ25</t>
  </si>
  <si>
    <t>ტ</t>
  </si>
  <si>
    <t xml:space="preserve">                              არხების მომზადება ელ.ქსელისთვის და ნავთობმილებისთვის  0.3 X 0.3 ( ბეტონის მომტვრევით )</t>
  </si>
  <si>
    <t xml:space="preserve">ბეტონის ზედაპირის მომტვრევა </t>
  </si>
  <si>
    <t xml:space="preserve">                                                               ნავთობდამჭერი (სალექარი)</t>
  </si>
  <si>
    <t>ხრეშის საფუძვლის მოწყობა სისქით 15 სმ</t>
  </si>
  <si>
    <t>ხრეში</t>
  </si>
  <si>
    <t>კედლების მოწყობა ლითონის ფურცლისგან</t>
  </si>
  <si>
    <t>ლითონის ფურცელი 10მმ</t>
  </si>
  <si>
    <t>ლითონის კონსტრუქციის ღებვა</t>
  </si>
  <si>
    <t>ბენზინიანი წყლის გამყვანი მილი დ-160</t>
  </si>
  <si>
    <t>მილი დ-160</t>
  </si>
  <si>
    <t>ზეთიანი წყლის გამყვანი მილი დ-110</t>
  </si>
  <si>
    <t>მილი დ-110</t>
  </si>
  <si>
    <t>პლასმასის მილი დ-50მმ</t>
  </si>
  <si>
    <t>ტრაპი</t>
  </si>
  <si>
    <t>მილი დ-50</t>
  </si>
  <si>
    <t>პლასმასის კანალიზაციის მუხლი დ-50</t>
  </si>
  <si>
    <t>ფასონური ნაწილები</t>
  </si>
  <si>
    <t>კომ</t>
  </si>
  <si>
    <t>სამკაპი 110*110*110</t>
  </si>
  <si>
    <t>საცობი 110</t>
  </si>
  <si>
    <t>ფოლადის ფურცელი</t>
  </si>
  <si>
    <t>ბენზინიანი წყლის შემკრები კასრი</t>
  </si>
  <si>
    <t>ფასონური ნაწილების დამჭერი</t>
  </si>
  <si>
    <t>ჭის თავსახური</t>
  </si>
  <si>
    <t>ლითონის ფურცელი 4მმ</t>
  </si>
  <si>
    <t>შველერი #50</t>
  </si>
  <si>
    <t xml:space="preserve">დისპენსერის კუნძულის ზედაპირის მოპირკეთება კერამოგრანიტის ფილებით </t>
  </si>
  <si>
    <t>სილიკონიანი საღებავი</t>
  </si>
  <si>
    <t xml:space="preserve">სან კვანძის   ჭერის მოწყობა ნესტგამძლე თაბაშირ მუყაოს ფილით  </t>
  </si>
  <si>
    <t xml:space="preserve">                არხების მომზადება ელ.ქსელისთვის და ნავთობმილებისთვის  0.4 X 0.4 ( გრუნტის მოჭრით )</t>
  </si>
  <si>
    <t>შრომის ხარჯი ( ჯი სი ბი )</t>
  </si>
  <si>
    <t>კონდენციონერი 2400 BTUH   ( midea )</t>
  </si>
  <si>
    <t>ყინვაგამძლე წებო-ცემენტი</t>
  </si>
  <si>
    <t>.</t>
  </si>
  <si>
    <t xml:space="preserve">არსებული კერამიკული ფილის  დემონტაჟი შენობის იატაკებიდან </t>
  </si>
  <si>
    <t>არსებული ჭერის დემონტაჟი ( თეთრი პლასმასის პანელები )</t>
  </si>
  <si>
    <t>არსებული კარ-ფანჯრების დემონტაჟი</t>
  </si>
  <si>
    <t>არსებული თაბაშირ მუყაოს ტიხრის დემონტაჟი</t>
  </si>
  <si>
    <t>გრუნტის ამოღება ხელით დისპენსერის ჭის მოსაწყობად  ( 2 ცალი )</t>
  </si>
  <si>
    <t>გლინულა დ-8  ( უკრაინა )</t>
  </si>
  <si>
    <t>არმატურა დ-10  ( უკრაინა )</t>
  </si>
  <si>
    <t>ყალიბის ფარი</t>
  </si>
  <si>
    <t>ხე-მასალა</t>
  </si>
  <si>
    <t>გამომწვარი მავთული</t>
  </si>
  <si>
    <t>ლურსმანი</t>
  </si>
  <si>
    <t xml:space="preserve">ორივე სარეზერვუარო პარკის კედლებზე ნაშხეფის მოწყობა  და ღებვა სილიკონიანი საღებავით </t>
  </si>
  <si>
    <t>ლითონის მილკვადრატი 40*40*3</t>
  </si>
  <si>
    <t>ლითონის ფურცლოვანა ( 2მმ )</t>
  </si>
  <si>
    <t>გლინულა ა-1 (დ-8მმ) (უკრაინა)</t>
  </si>
  <si>
    <t>არსებული ლითონის კარის შეღებვა ( შავად )</t>
  </si>
  <si>
    <t>შავი ანტიკოროზიული საღებავი (დამკვეთთან შეთანხმებით)</t>
  </si>
  <si>
    <t xml:space="preserve">კონდენციონერის ღირებულება და მონტაჟი </t>
  </si>
  <si>
    <t>დისპენ. გადახურვის რებრენდინგის დემონტაჟი h=1000mm (ლითონის პროფილ.ფურცელი)</t>
  </si>
  <si>
    <t>ამწე-კალათა</t>
  </si>
  <si>
    <t>დისპენ. კუნძულის ნაწოლობრივ დემონტაჟი რკ.ბეტონი</t>
  </si>
  <si>
    <t xml:space="preserve">დისპენსერის კუნძულის შუბლების მოპირკეთება  ლით. ფურცლით  და ღებვა ანტიკორზიული საღბავით </t>
  </si>
  <si>
    <t>ლითონის ფურცელი ( 2 მმ )</t>
  </si>
  <si>
    <t>დისპენსერის გარშემო 50მმ სიგანის შველერის ჩადება ნავთობდამჭერისთვის და ღებვა ანტიკოროიზული საღებავით</t>
  </si>
  <si>
    <t xml:space="preserve">სარეზერვუარო პარკის  მოხრეშვა  100მმ </t>
  </si>
  <si>
    <t>შენობის წინ არსებული იატაკის ზედაპირის მოპირკეთება ბაზალტის ქვით</t>
  </si>
  <si>
    <t>ბაზალტის ქვა (დამკვეთთან შეთანხმებით)</t>
  </si>
  <si>
    <t>სარეზერვუარო პარკის არსებული მავთულბადის ღობის ღებვა შავი ფერის ანტიკოროზიული საღებავით</t>
  </si>
  <si>
    <t>ღრუტანიანი ფილა "სინკარი" დემონტაჟი კიბის და ლიფტის მოსაწყობად</t>
  </si>
  <si>
    <t xml:space="preserve">                                                                   სარეკლამო ბანერი</t>
  </si>
  <si>
    <t>არმატურა ა-3 (დ-14მმ) (უკრაინა)</t>
  </si>
  <si>
    <t xml:space="preserve">სარეკლო ბანერის მოწყობა  ( ლითონის კოსტრუქცია ) </t>
  </si>
  <si>
    <t>ლითონის კვადრატული მილი 40X20X3</t>
  </si>
  <si>
    <t>ლითონის კვადრატული მილი 80X80X3</t>
  </si>
  <si>
    <t>კუთხოვანა 60 X 5</t>
  </si>
  <si>
    <t>სარეკლო ბანერის რკინის კონსტრუქციების ღებვა ანტიკოროზიული საღებავით</t>
  </si>
  <si>
    <t>გრუნტის ამოღება ხელით წერტილოვანი საძირკვლის მოსაწყობად  ( 4 ცალი )</t>
  </si>
  <si>
    <t>რკ.ბეტონის წერტილოვანი საძირკვლის მოწყობა სარეკლამო ბანერის მოსაწყობად ( ცალი 4 ) ( 60 X 60  X 60 )</t>
  </si>
  <si>
    <t>ფურცლოვანა ფოლადი 2 მმ</t>
  </si>
  <si>
    <t xml:space="preserve">სარეზერვუარო პარკის კედლების ლესვა ქვიშა ცემენტის ხსნარით </t>
  </si>
  <si>
    <t xml:space="preserve">პლადფორმაზე ასფალტის ფენის მოხსნა რკ.ბეტონის პანდუსის მოსაწყობად </t>
  </si>
  <si>
    <t>მონოლითური რ/ბეტონის პანდუსის მოწყობა ( 39.5 * 0.4 )</t>
  </si>
  <si>
    <t xml:space="preserve">                                      ფასადი </t>
  </si>
  <si>
    <t>მასალა და მონტაჟი ალუკაბონდი (ალუმინის კრონშტეინებით , შიგნით დათბუნებით)</t>
  </si>
  <si>
    <t>ალუკაბონდის ფასადის მოწყობა 1-2 და A-D ფასადებზე ( თურქეთი 4მმ , 50 მიკრონიანი)</t>
  </si>
  <si>
    <t xml:space="preserve">ფასადის კედლების ლესვა ქვიშა ცემენტის ხსნარით </t>
  </si>
  <si>
    <t xml:space="preserve">ფასადის კედლებზე ნაშხეფის მოწყობა  და ღებვა სილიკონიანი საღებავით </t>
  </si>
  <si>
    <t>კედლების ნაგვერდულების და არსებული რიგელების   დამუშავება ფითხით და შეღებვა წყალემულსია საღებავით ( მთლიანი შენობაში )</t>
  </si>
  <si>
    <t xml:space="preserve">კედლების წყობა 10 იანი ტიხრის ბლოკით </t>
  </si>
  <si>
    <t>ბლოკი 10*20*40</t>
  </si>
  <si>
    <t>არსებული მოჭიმვის და რკ.ბეტონის ფილის დემონტაჟი სატვირთო ლიფტის მოსაწყობად (1000*1100*2000)</t>
  </si>
  <si>
    <t xml:space="preserve">მოჭიმვის და რკინა ბეტონის ფილის დემონტაჟის შემდგომ ღორღის საფუძვლის მოწყობა რკ/ბეტ. ფილის მოსაწყობად ლიფტის შახტში  </t>
  </si>
  <si>
    <t>ასფალტის ფენის მოხსნის შემდგომ ღორღის საფუძვლის მოწყობა რკ/ბეტ. პანდუსის მოსაწყობად</t>
  </si>
  <si>
    <t xml:space="preserve">ლიფტის შახტის ძირში მონოლითური რ/ბეტონის ფილის მოწყობა (ორმაგი შრე არმატურა ) ბ-25 ბეტონისგან სისქით 18 სმ </t>
  </si>
  <si>
    <t xml:space="preserve">რკ.ბეტონის სარტყელების  მოწყობა 400X400 ლიფტის შახტაში </t>
  </si>
  <si>
    <t>არმატურა ა-3 (დ-12მმ) (უკრაინა)</t>
  </si>
  <si>
    <t>თაბაშირ მუყაოს ფილით ტიხრების მოწყობა  ( ერთმაგი )</t>
  </si>
  <si>
    <t>თაბაშირ მუყაოს ფილის სამაგრები , პროფილები ( კომპლექტში )</t>
  </si>
  <si>
    <t>თაბაშირ მუყაოს ფილით ტიხრების მოწყობა  ( ორმაგი )</t>
  </si>
  <si>
    <t xml:space="preserve">კიბის ქვეშ არსებული  ჭერის დამუშავება და ღებვა წყალემულსია საღებავით  </t>
  </si>
  <si>
    <t>თაბაშირ მუაოს ფილის მიკვრა საწყობში (ნესტგამძლე)</t>
  </si>
  <si>
    <t xml:space="preserve">ნესტგამძლე თაბაშირ მუყაოს ფილა </t>
  </si>
  <si>
    <t>სამშენებლო ფითხი ფუგაგიბსი</t>
  </si>
  <si>
    <t xml:space="preserve">თაბაშირ მუყაოს ფილა </t>
  </si>
  <si>
    <t xml:space="preserve">ლარი </t>
  </si>
  <si>
    <t>გლინულა ა-1 (დ-8მმ)</t>
  </si>
  <si>
    <t>არმატურა ა-3 (დ-12მმ)</t>
  </si>
  <si>
    <t>მონოლითური რკ.ბეტონის კიბის  მოწყობა ( ბაქნებიანად )</t>
  </si>
  <si>
    <t xml:space="preserve">მონოლითური რკ.ბეტონის კიბეების მოპირკეთება კერამოგრანიტის ფილებით </t>
  </si>
  <si>
    <t>კიბის მოსაპირკეთებელი ფილა კერამოგრანიტი (შუბლებიანად )( დამკვეთთან შეთანხმებით )</t>
  </si>
  <si>
    <t xml:space="preserve">რკ.ბეტონის კიბეზე მოაჯირების მოწყობა მილკვადრატებით ორივე მხარეს და შეღებვა ანტიკოროზიული საღებავით </t>
  </si>
  <si>
    <t xml:space="preserve">ლითონის  კარის მოწყობა </t>
  </si>
  <si>
    <t>ლითონის კარის ღირებულება 0.6მმ ( შეღებილი ) (დამკვეთთან შეთანხმებით)</t>
  </si>
  <si>
    <t>მინაბამბა ფოლგით</t>
  </si>
  <si>
    <t xml:space="preserve">თაბაშირ მუაოს ფილის მიკვრა საწყობში </t>
  </si>
  <si>
    <t>მაღაზიის შემოსასვლელში თაბაშირმუყაოს ფილით შეფუთული სვეტების მოპიკეთება დეკორატიული აგურით ( მაღაზიაში )</t>
  </si>
  <si>
    <t>სატვირთო ლიფტის მოწყობა</t>
  </si>
  <si>
    <t>სატვირთო ლიფტის (1100*1000) ღირებულება და მონტაჟი ( კომპლექტში )</t>
  </si>
  <si>
    <t>ჩაშენებული უნიტაზის მოწყობა სან.კვანძი</t>
  </si>
  <si>
    <t>ჩაშენებული უნიტაზი ( დამკვეთთან შეთანხმებით)</t>
  </si>
  <si>
    <t>ჰაერგამწოვის მოწყობა (ვინტილიატორი) (სან,კვანძი და საწყობი )</t>
  </si>
  <si>
    <t>ჰაერგამწოვი ( დამკვეთთან შეთანხმებით)</t>
  </si>
  <si>
    <t>დარბაზის გამწოვი შავი ფერის ( ჰოთ დოგის გამწოვი )</t>
  </si>
  <si>
    <t>ჰაერგამწოვი GEOLUX NOTTE-A ( დამკვეთთან შეთანხმებით)</t>
  </si>
  <si>
    <t>ორკლავიშიანი ჩამრთველების მონტაჟი</t>
  </si>
  <si>
    <t>შრომის ხარჯი ( გარე აგრეგატი )</t>
  </si>
  <si>
    <t>შრომის ხარჯი ( შიდა კონდინციონერი )</t>
  </si>
  <si>
    <t>მაკომპაქტირებელი ნაწილები (ფრეონგაყვანილობის სპილენძის მილები, სპილენძის მუხლები,სპილენძის სამკაპები,გადამყვანი მუფტები და ა.შ )</t>
  </si>
  <si>
    <t>კონდენციონერის ღირებულება და მონტაჟი 2400 BTUH</t>
  </si>
  <si>
    <t>კონდენციონერის გარე აგრეგატი VRF-12კვტ (დამკვეთთან შეთანხმებით)</t>
  </si>
  <si>
    <t>კასეტური კონდინციონერი - 5.6 კვტ (დამკვეთთან შეთანხმებით)</t>
  </si>
  <si>
    <t>სპლიტ კონდინციონერი - 1200 (დამკვეთთან შეთანხმებით)</t>
  </si>
  <si>
    <t>არმატურა ა-3 (დ-10მმ)</t>
  </si>
  <si>
    <t xml:space="preserve">მაღაზიაში შემოსასვლელში არსებული ლითონის სვეტების შეფუთვა ნესტგამძლე თაბაშირ მუყაოს ფილით </t>
  </si>
  <si>
    <t xml:space="preserve">შიდა კედლების   დამუშავება ფითხით და ღებვა წყალემულსია საღებავით </t>
  </si>
  <si>
    <t xml:space="preserve">პლადფორმაზე არსებული ლითონის მოაჯირის ღებვა ანტიკოროზიული საღებავით </t>
  </si>
  <si>
    <t xml:space="preserve">                                                                           სარეზერვუარო პარკი</t>
  </si>
  <si>
    <t>ქ.თბილისი , ხუდადოვის და ჩოდრიშვილის გადასახვევი #4  , შპს "სან პეტროლიუმ ჯორჯია"-ს იჯარით აღებულ მიწის ნაკვეთზე, არსებული ავტოგასამართ სადგურის რეკონსტრუქციის პროექტი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</si>
</sst>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</cellStyleXfs>
  <cellXfs count="15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12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2" fontId="0" fillId="0" borderId="0" xfId="0" applyNumberFormat="1" applyFont="1" applyFill="1"/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7" fillId="0" borderId="5" xfId="7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2" fontId="7" fillId="0" borderId="1" xfId="5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2" fontId="5" fillId="0" borderId="1" xfId="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wrapText="1"/>
    </xf>
    <xf numFmtId="2" fontId="5" fillId="0" borderId="1" xfId="6" applyNumberFormat="1" applyFont="1" applyFill="1" applyBorder="1" applyAlignment="1">
      <alignment horizontal="center" vertical="center"/>
    </xf>
    <xf numFmtId="0" fontId="5" fillId="0" borderId="1" xfId="7" applyNumberFormat="1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 wrapText="1"/>
    </xf>
    <xf numFmtId="165" fontId="5" fillId="0" borderId="1" xfId="7" applyNumberFormat="1" applyFont="1" applyFill="1" applyBorder="1" applyAlignment="1">
      <alignment horizontal="center" vertical="center" wrapText="1"/>
    </xf>
    <xf numFmtId="2" fontId="1" fillId="0" borderId="1" xfId="9" applyNumberFormat="1" applyFont="1" applyFill="1" applyBorder="1" applyAlignment="1">
      <alignment horizontal="center" vertical="center"/>
    </xf>
    <xf numFmtId="2" fontId="16" fillId="0" borderId="1" xfId="7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11">
    <cellStyle name="Normal" xfId="0" builtinId="0"/>
    <cellStyle name="Normal 17 3" xfId="4" xr:uid="{00000000-0005-0000-0000-000001000000}"/>
    <cellStyle name="Normal 29 3" xfId="10" xr:uid="{FB8E72C2-84E7-44E9-AD71-D2002F382421}"/>
    <cellStyle name="Normal 53" xfId="8" xr:uid="{00000000-0005-0000-0000-000002000000}"/>
    <cellStyle name="Normal_1 axali Fasebi" xfId="9" xr:uid="{00000000-0005-0000-0000-000003000000}"/>
    <cellStyle name="Normal_el.momaragebabenzo" xfId="6" xr:uid="{00000000-0005-0000-0000-000004000000}"/>
    <cellStyle name="Normal_saobieqto" xfId="1" xr:uid="{00000000-0005-0000-0000-000005000000}"/>
    <cellStyle name="Normal_sida kanalizaciadigomi" xfId="2" xr:uid="{00000000-0005-0000-0000-000006000000}"/>
    <cellStyle name="Normal_sida wyalsadeni 3" xfId="3" xr:uid="{00000000-0005-0000-0000-000007000000}"/>
    <cellStyle name="Normal_sida wyalsadeni_xarGaRricxva  remonti maisuraZis q.transp. sammarTvelos" xfId="5" xr:uid="{00000000-0005-0000-0000-000008000000}"/>
    <cellStyle name="Style 1" xfId="7" xr:uid="{00000000-0005-0000-0000-000009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206</xdr:row>
      <xdr:rowOff>0</xdr:rowOff>
    </xdr:from>
    <xdr:to>
      <xdr:col>1</xdr:col>
      <xdr:colOff>790575</xdr:colOff>
      <xdr:row>206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206</xdr:row>
      <xdr:rowOff>0</xdr:rowOff>
    </xdr:from>
    <xdr:to>
      <xdr:col>1</xdr:col>
      <xdr:colOff>790575</xdr:colOff>
      <xdr:row>206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76200</xdr:colOff>
      <xdr:row>206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76200</xdr:colOff>
      <xdr:row>206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206</xdr:row>
      <xdr:rowOff>0</xdr:rowOff>
    </xdr:from>
    <xdr:to>
      <xdr:col>1</xdr:col>
      <xdr:colOff>790575</xdr:colOff>
      <xdr:row>206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206</xdr:row>
      <xdr:rowOff>0</xdr:rowOff>
    </xdr:from>
    <xdr:to>
      <xdr:col>1</xdr:col>
      <xdr:colOff>790575</xdr:colOff>
      <xdr:row>206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76200</xdr:colOff>
      <xdr:row>206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76200</xdr:colOff>
      <xdr:row>206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206</xdr:row>
      <xdr:rowOff>0</xdr:rowOff>
    </xdr:from>
    <xdr:to>
      <xdr:col>1</xdr:col>
      <xdr:colOff>790575</xdr:colOff>
      <xdr:row>206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206</xdr:row>
      <xdr:rowOff>0</xdr:rowOff>
    </xdr:from>
    <xdr:to>
      <xdr:col>1</xdr:col>
      <xdr:colOff>790575</xdr:colOff>
      <xdr:row>206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76200</xdr:colOff>
      <xdr:row>206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76200</xdr:colOff>
      <xdr:row>206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206</xdr:row>
      <xdr:rowOff>0</xdr:rowOff>
    </xdr:from>
    <xdr:to>
      <xdr:col>1</xdr:col>
      <xdr:colOff>790575</xdr:colOff>
      <xdr:row>206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206</xdr:row>
      <xdr:rowOff>0</xdr:rowOff>
    </xdr:from>
    <xdr:to>
      <xdr:col>1</xdr:col>
      <xdr:colOff>790575</xdr:colOff>
      <xdr:row>206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76200</xdr:colOff>
      <xdr:row>206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76200</xdr:colOff>
      <xdr:row>206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206</xdr:row>
      <xdr:rowOff>0</xdr:rowOff>
    </xdr:from>
    <xdr:to>
      <xdr:col>1</xdr:col>
      <xdr:colOff>790575</xdr:colOff>
      <xdr:row>206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206</xdr:row>
      <xdr:rowOff>0</xdr:rowOff>
    </xdr:from>
    <xdr:to>
      <xdr:col>1</xdr:col>
      <xdr:colOff>790575</xdr:colOff>
      <xdr:row>206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76200</xdr:colOff>
      <xdr:row>206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76200</xdr:colOff>
      <xdr:row>206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206</xdr:row>
      <xdr:rowOff>0</xdr:rowOff>
    </xdr:from>
    <xdr:to>
      <xdr:col>1</xdr:col>
      <xdr:colOff>790575</xdr:colOff>
      <xdr:row>206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206</xdr:row>
      <xdr:rowOff>0</xdr:rowOff>
    </xdr:from>
    <xdr:to>
      <xdr:col>1</xdr:col>
      <xdr:colOff>790575</xdr:colOff>
      <xdr:row>206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76200</xdr:colOff>
      <xdr:row>206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76200</xdr:colOff>
      <xdr:row>206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206</xdr:row>
      <xdr:rowOff>0</xdr:rowOff>
    </xdr:from>
    <xdr:to>
      <xdr:col>1</xdr:col>
      <xdr:colOff>790575</xdr:colOff>
      <xdr:row>206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206</xdr:row>
      <xdr:rowOff>0</xdr:rowOff>
    </xdr:from>
    <xdr:to>
      <xdr:col>1</xdr:col>
      <xdr:colOff>790575</xdr:colOff>
      <xdr:row>206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76200</xdr:colOff>
      <xdr:row>206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76200</xdr:colOff>
      <xdr:row>206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133350</xdr:colOff>
      <xdr:row>206</xdr:row>
      <xdr:rowOff>0</xdr:rowOff>
    </xdr:from>
    <xdr:to>
      <xdr:col>20</xdr:col>
      <xdr:colOff>133350</xdr:colOff>
      <xdr:row>206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5925800" y="2589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28575</xdr:colOff>
      <xdr:row>206</xdr:row>
      <xdr:rowOff>0</xdr:rowOff>
    </xdr:from>
    <xdr:to>
      <xdr:col>23</xdr:col>
      <xdr:colOff>28575</xdr:colOff>
      <xdr:row>206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7649825" y="3601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76200</xdr:colOff>
      <xdr:row>206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76200</xdr:colOff>
      <xdr:row>206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76200</xdr:colOff>
      <xdr:row>206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523875</xdr:colOff>
      <xdr:row>206</xdr:row>
      <xdr:rowOff>0</xdr:rowOff>
    </xdr:from>
    <xdr:to>
      <xdr:col>39</xdr:col>
      <xdr:colOff>161925</xdr:colOff>
      <xdr:row>209</xdr:row>
      <xdr:rowOff>142875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15706725" y="28432126"/>
          <a:ext cx="1183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447675</xdr:colOff>
      <xdr:row>206</xdr:row>
      <xdr:rowOff>0</xdr:rowOff>
    </xdr:from>
    <xdr:ext cx="0" cy="171450"/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3801725" y="5937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206</xdr:row>
      <xdr:rowOff>0</xdr:rowOff>
    </xdr:from>
    <xdr:ext cx="0" cy="171450"/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6811625" y="5912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206</xdr:row>
      <xdr:rowOff>0</xdr:rowOff>
    </xdr:from>
    <xdr:ext cx="0" cy="171450"/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0707350" y="58197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161925</xdr:colOff>
      <xdr:row>184</xdr:row>
      <xdr:rowOff>9525</xdr:rowOff>
    </xdr:from>
    <xdr:ext cx="457200" cy="190500"/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6563975" y="3100387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A2375CF9-41C3-4FB4-BBEB-E9F03E44F2F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87D5536B-0301-44E0-BE99-A2B010FA5D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BB4DC3A7-E2D4-4049-98BF-41D0EAFC4D9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4FAC0562-66BF-467B-BCA3-F8845E95733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0425B26F-FFEA-402C-B753-711B06B6C3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40D5B04E-8044-4239-8231-A726043A7D5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3B0F3E12-08A0-439D-BA82-5DADB14A3FF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A0637EBC-5246-49E1-9BEB-59E6F15521D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80F84587-55B1-4BF1-A57D-151584EDAB1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164A1C31-04A9-459F-B5AF-8071D12953E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468" name="Text Box 10">
          <a:extLst>
            <a:ext uri="{FF2B5EF4-FFF2-40B4-BE49-F238E27FC236}">
              <a16:creationId xmlns:a16="http://schemas.microsoft.com/office/drawing/2014/main" id="{13CC1F9A-B6C3-47AD-B381-51C4BD02E10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469" name="Text Box 11">
          <a:extLst>
            <a:ext uri="{FF2B5EF4-FFF2-40B4-BE49-F238E27FC236}">
              <a16:creationId xmlns:a16="http://schemas.microsoft.com/office/drawing/2014/main" id="{23B8E949-3B36-4649-8978-34828258DDD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FBAE653E-DEE0-47AD-B793-2F48F9A73BB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A2B6BF2E-B9DB-4CA3-A641-CF48A68C315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472" name="Text Box 65">
          <a:extLst>
            <a:ext uri="{FF2B5EF4-FFF2-40B4-BE49-F238E27FC236}">
              <a16:creationId xmlns:a16="http://schemas.microsoft.com/office/drawing/2014/main" id="{78F43441-EEC5-45DC-ACD2-69B2941012E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473" name="Text Box 91">
          <a:extLst>
            <a:ext uri="{FF2B5EF4-FFF2-40B4-BE49-F238E27FC236}">
              <a16:creationId xmlns:a16="http://schemas.microsoft.com/office/drawing/2014/main" id="{8AAC8BDC-E62B-48D7-81D4-86AE8354E5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1B411389-1537-4980-B6E3-194AF7D98B99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475" name="Text Box 43">
          <a:extLst>
            <a:ext uri="{FF2B5EF4-FFF2-40B4-BE49-F238E27FC236}">
              <a16:creationId xmlns:a16="http://schemas.microsoft.com/office/drawing/2014/main" id="{210572C3-8AFC-4F52-8101-08953DEAAF93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76" name="Text Box 68">
          <a:extLst>
            <a:ext uri="{FF2B5EF4-FFF2-40B4-BE49-F238E27FC236}">
              <a16:creationId xmlns:a16="http://schemas.microsoft.com/office/drawing/2014/main" id="{8EE6E88B-BFFA-49BB-8D57-985C645C84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77" name="Text Box 69">
          <a:extLst>
            <a:ext uri="{FF2B5EF4-FFF2-40B4-BE49-F238E27FC236}">
              <a16:creationId xmlns:a16="http://schemas.microsoft.com/office/drawing/2014/main" id="{D02D1392-6E3E-4C6C-BD56-10C5AE83D9F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78" name="Text Box 70">
          <a:extLst>
            <a:ext uri="{FF2B5EF4-FFF2-40B4-BE49-F238E27FC236}">
              <a16:creationId xmlns:a16="http://schemas.microsoft.com/office/drawing/2014/main" id="{563E3A8A-8AA1-4F56-B4C9-A79DC3F1F46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79" name="Text Box 71">
          <a:extLst>
            <a:ext uri="{FF2B5EF4-FFF2-40B4-BE49-F238E27FC236}">
              <a16:creationId xmlns:a16="http://schemas.microsoft.com/office/drawing/2014/main" id="{1E3FD25C-2C9D-414A-87D0-84E8B16871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80" name="Text Box 72">
          <a:extLst>
            <a:ext uri="{FF2B5EF4-FFF2-40B4-BE49-F238E27FC236}">
              <a16:creationId xmlns:a16="http://schemas.microsoft.com/office/drawing/2014/main" id="{DAE21122-6FAB-4B8F-8831-4E4314A84F5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81" name="Text Box 73">
          <a:extLst>
            <a:ext uri="{FF2B5EF4-FFF2-40B4-BE49-F238E27FC236}">
              <a16:creationId xmlns:a16="http://schemas.microsoft.com/office/drawing/2014/main" id="{36B8A588-5BEE-413A-BCAF-39D9400A16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82" name="Text Box 46">
          <a:extLst>
            <a:ext uri="{FF2B5EF4-FFF2-40B4-BE49-F238E27FC236}">
              <a16:creationId xmlns:a16="http://schemas.microsoft.com/office/drawing/2014/main" id="{1DE66661-8A67-4F5F-B32D-D2F6C0140B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83" name="Text Box 43">
          <a:extLst>
            <a:ext uri="{FF2B5EF4-FFF2-40B4-BE49-F238E27FC236}">
              <a16:creationId xmlns:a16="http://schemas.microsoft.com/office/drawing/2014/main" id="{4EA7F393-6172-4406-940E-9ECAF815695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F2F90649-0BD6-4BC7-863E-5855FC7AEEC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85" name="Text Box 43">
          <a:extLst>
            <a:ext uri="{FF2B5EF4-FFF2-40B4-BE49-F238E27FC236}">
              <a16:creationId xmlns:a16="http://schemas.microsoft.com/office/drawing/2014/main" id="{6D447E43-DF75-46DF-BB32-FE37BE4DADD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86" name="Text Box 68">
          <a:extLst>
            <a:ext uri="{FF2B5EF4-FFF2-40B4-BE49-F238E27FC236}">
              <a16:creationId xmlns:a16="http://schemas.microsoft.com/office/drawing/2014/main" id="{2C8A86B2-E69B-4D65-9264-8C62875D98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87" name="Text Box 69">
          <a:extLst>
            <a:ext uri="{FF2B5EF4-FFF2-40B4-BE49-F238E27FC236}">
              <a16:creationId xmlns:a16="http://schemas.microsoft.com/office/drawing/2014/main" id="{7AB0B4D8-A295-4404-BB1F-63AC0C1CB6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88" name="Text Box 70">
          <a:extLst>
            <a:ext uri="{FF2B5EF4-FFF2-40B4-BE49-F238E27FC236}">
              <a16:creationId xmlns:a16="http://schemas.microsoft.com/office/drawing/2014/main" id="{B7866F37-6E18-40F1-9A8B-BBE716EAC2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89" name="Text Box 71">
          <a:extLst>
            <a:ext uri="{FF2B5EF4-FFF2-40B4-BE49-F238E27FC236}">
              <a16:creationId xmlns:a16="http://schemas.microsoft.com/office/drawing/2014/main" id="{7DA162EE-4C8F-4158-8A0E-A45CAF9CFF5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90" name="Text Box 72">
          <a:extLst>
            <a:ext uri="{FF2B5EF4-FFF2-40B4-BE49-F238E27FC236}">
              <a16:creationId xmlns:a16="http://schemas.microsoft.com/office/drawing/2014/main" id="{B06BF64A-8CFC-47B9-958F-23E9259FE33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491" name="Text Box 73">
          <a:extLst>
            <a:ext uri="{FF2B5EF4-FFF2-40B4-BE49-F238E27FC236}">
              <a16:creationId xmlns:a16="http://schemas.microsoft.com/office/drawing/2014/main" id="{D936AAD0-1734-4B6E-AE99-7F7209425B0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92" name="Text Box 46">
          <a:extLst>
            <a:ext uri="{FF2B5EF4-FFF2-40B4-BE49-F238E27FC236}">
              <a16:creationId xmlns:a16="http://schemas.microsoft.com/office/drawing/2014/main" id="{CE00AAE4-7D04-4CEE-BAD2-8CE0068797C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93" name="Text Box 43">
          <a:extLst>
            <a:ext uri="{FF2B5EF4-FFF2-40B4-BE49-F238E27FC236}">
              <a16:creationId xmlns:a16="http://schemas.microsoft.com/office/drawing/2014/main" id="{2053D1B7-A5D3-46C8-846D-336923D04E5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94" name="Text Box 46">
          <a:extLst>
            <a:ext uri="{FF2B5EF4-FFF2-40B4-BE49-F238E27FC236}">
              <a16:creationId xmlns:a16="http://schemas.microsoft.com/office/drawing/2014/main" id="{D01F989E-CF40-4CC9-85A4-91BC2E2B75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495" name="Text Box 43">
          <a:extLst>
            <a:ext uri="{FF2B5EF4-FFF2-40B4-BE49-F238E27FC236}">
              <a16:creationId xmlns:a16="http://schemas.microsoft.com/office/drawing/2014/main" id="{D33693B9-DB41-4182-B83D-7E869F0CFA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496" name="Text Box 68">
          <a:extLst>
            <a:ext uri="{FF2B5EF4-FFF2-40B4-BE49-F238E27FC236}">
              <a16:creationId xmlns:a16="http://schemas.microsoft.com/office/drawing/2014/main" id="{C94C64A6-90CC-4722-9368-167599F5FF7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497" name="Text Box 69">
          <a:extLst>
            <a:ext uri="{FF2B5EF4-FFF2-40B4-BE49-F238E27FC236}">
              <a16:creationId xmlns:a16="http://schemas.microsoft.com/office/drawing/2014/main" id="{8F5C007B-8750-48FE-B802-BF87E9E38D9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498" name="Text Box 70">
          <a:extLst>
            <a:ext uri="{FF2B5EF4-FFF2-40B4-BE49-F238E27FC236}">
              <a16:creationId xmlns:a16="http://schemas.microsoft.com/office/drawing/2014/main" id="{7B2D12FA-C353-461B-9C63-45072AB48A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499" name="Text Box 71">
          <a:extLst>
            <a:ext uri="{FF2B5EF4-FFF2-40B4-BE49-F238E27FC236}">
              <a16:creationId xmlns:a16="http://schemas.microsoft.com/office/drawing/2014/main" id="{BCF425F6-8E0C-4C7A-BD51-0CF47A264A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500" name="Text Box 72">
          <a:extLst>
            <a:ext uri="{FF2B5EF4-FFF2-40B4-BE49-F238E27FC236}">
              <a16:creationId xmlns:a16="http://schemas.microsoft.com/office/drawing/2014/main" id="{78E2497A-3523-4914-9535-E97C41E27EF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501" name="Text Box 73">
          <a:extLst>
            <a:ext uri="{FF2B5EF4-FFF2-40B4-BE49-F238E27FC236}">
              <a16:creationId xmlns:a16="http://schemas.microsoft.com/office/drawing/2014/main" id="{5C5B08B7-9BEF-4B24-A453-2E86308B5B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02" name="Text Box 46">
          <a:extLst>
            <a:ext uri="{FF2B5EF4-FFF2-40B4-BE49-F238E27FC236}">
              <a16:creationId xmlns:a16="http://schemas.microsoft.com/office/drawing/2014/main" id="{FAE536F3-A5E8-46B0-A1E5-C3BDE96BE49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03" name="Text Box 43">
          <a:extLst>
            <a:ext uri="{FF2B5EF4-FFF2-40B4-BE49-F238E27FC236}">
              <a16:creationId xmlns:a16="http://schemas.microsoft.com/office/drawing/2014/main" id="{405088B7-5C7C-49EA-9CAE-5119CD842D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04" name="Text Box 46">
          <a:extLst>
            <a:ext uri="{FF2B5EF4-FFF2-40B4-BE49-F238E27FC236}">
              <a16:creationId xmlns:a16="http://schemas.microsoft.com/office/drawing/2014/main" id="{A5B408CA-4812-4593-824F-E54FD2E5B2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05" name="Text Box 43">
          <a:extLst>
            <a:ext uri="{FF2B5EF4-FFF2-40B4-BE49-F238E27FC236}">
              <a16:creationId xmlns:a16="http://schemas.microsoft.com/office/drawing/2014/main" id="{195B2718-8002-44B4-8667-B3ABD39AC0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506" name="Text Box 10">
          <a:extLst>
            <a:ext uri="{FF2B5EF4-FFF2-40B4-BE49-F238E27FC236}">
              <a16:creationId xmlns:a16="http://schemas.microsoft.com/office/drawing/2014/main" id="{EEB12BF9-3081-4FDF-B90A-5FA40C5F2D99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id="{71291E52-62F6-4AFF-A612-51D9FCB661D0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508" name="Text Box 65">
          <a:extLst>
            <a:ext uri="{FF2B5EF4-FFF2-40B4-BE49-F238E27FC236}">
              <a16:creationId xmlns:a16="http://schemas.microsoft.com/office/drawing/2014/main" id="{8E231182-6B52-4748-B73C-8C247F1A32E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509" name="Text Box 91">
          <a:extLst>
            <a:ext uri="{FF2B5EF4-FFF2-40B4-BE49-F238E27FC236}">
              <a16:creationId xmlns:a16="http://schemas.microsoft.com/office/drawing/2014/main" id="{09935B00-EA5A-43CA-8CD9-E2FC4FE5BE0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510" name="Text Box 65">
          <a:extLst>
            <a:ext uri="{FF2B5EF4-FFF2-40B4-BE49-F238E27FC236}">
              <a16:creationId xmlns:a16="http://schemas.microsoft.com/office/drawing/2014/main" id="{859F9682-9C07-4B98-9932-684FBB4ACB8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511" name="Text Box 91">
          <a:extLst>
            <a:ext uri="{FF2B5EF4-FFF2-40B4-BE49-F238E27FC236}">
              <a16:creationId xmlns:a16="http://schemas.microsoft.com/office/drawing/2014/main" id="{4FDED0D3-97FA-4E7E-B1B2-50473DCA945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0AEFCA59-2B94-438E-8BAC-C49366F22ED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B856E667-EC53-42CE-9BCD-FB735A20DF3D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14" name="Text Box 68">
          <a:extLst>
            <a:ext uri="{FF2B5EF4-FFF2-40B4-BE49-F238E27FC236}">
              <a16:creationId xmlns:a16="http://schemas.microsoft.com/office/drawing/2014/main" id="{E608FC51-CC55-4DF3-89F9-68DC5AEFEAF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15" name="Text Box 69">
          <a:extLst>
            <a:ext uri="{FF2B5EF4-FFF2-40B4-BE49-F238E27FC236}">
              <a16:creationId xmlns:a16="http://schemas.microsoft.com/office/drawing/2014/main" id="{0151194B-B9B0-44F9-88A2-B0FE1BDF759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16" name="Text Box 70">
          <a:extLst>
            <a:ext uri="{FF2B5EF4-FFF2-40B4-BE49-F238E27FC236}">
              <a16:creationId xmlns:a16="http://schemas.microsoft.com/office/drawing/2014/main" id="{909312CE-557D-4E9C-96F1-54A45B8F4CB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17" name="Text Box 71">
          <a:extLst>
            <a:ext uri="{FF2B5EF4-FFF2-40B4-BE49-F238E27FC236}">
              <a16:creationId xmlns:a16="http://schemas.microsoft.com/office/drawing/2014/main" id="{2C6D88AE-9550-4BE6-A71A-19DB3475AD2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18" name="Text Box 72">
          <a:extLst>
            <a:ext uri="{FF2B5EF4-FFF2-40B4-BE49-F238E27FC236}">
              <a16:creationId xmlns:a16="http://schemas.microsoft.com/office/drawing/2014/main" id="{126A473D-CDB4-4067-BCBB-B46FDF4CD5D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19" name="Text Box 73">
          <a:extLst>
            <a:ext uri="{FF2B5EF4-FFF2-40B4-BE49-F238E27FC236}">
              <a16:creationId xmlns:a16="http://schemas.microsoft.com/office/drawing/2014/main" id="{CC09FBD4-A4AB-45D3-A24B-D6DA29D3C9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20" name="Text Box 46">
          <a:extLst>
            <a:ext uri="{FF2B5EF4-FFF2-40B4-BE49-F238E27FC236}">
              <a16:creationId xmlns:a16="http://schemas.microsoft.com/office/drawing/2014/main" id="{531E9D35-F7EC-49D2-B658-44C94F9A26A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21" name="Text Box 43">
          <a:extLst>
            <a:ext uri="{FF2B5EF4-FFF2-40B4-BE49-F238E27FC236}">
              <a16:creationId xmlns:a16="http://schemas.microsoft.com/office/drawing/2014/main" id="{845C53CC-843E-4D7B-9ACE-EC90DBCCC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A342E48D-2856-4E93-9522-048001A34A5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55684ADD-ABEB-4142-B90E-ABF1FCC5CB6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24" name="Text Box 68">
          <a:extLst>
            <a:ext uri="{FF2B5EF4-FFF2-40B4-BE49-F238E27FC236}">
              <a16:creationId xmlns:a16="http://schemas.microsoft.com/office/drawing/2014/main" id="{94F2A510-2531-4CF8-936B-E3CDF614C1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25" name="Text Box 69">
          <a:extLst>
            <a:ext uri="{FF2B5EF4-FFF2-40B4-BE49-F238E27FC236}">
              <a16:creationId xmlns:a16="http://schemas.microsoft.com/office/drawing/2014/main" id="{F0B1302F-EED2-49F5-B292-E6B8C2A8C3E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26" name="Text Box 70">
          <a:extLst>
            <a:ext uri="{FF2B5EF4-FFF2-40B4-BE49-F238E27FC236}">
              <a16:creationId xmlns:a16="http://schemas.microsoft.com/office/drawing/2014/main" id="{1A88D0AB-AE30-457F-8666-0464F3F3439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27" name="Text Box 71">
          <a:extLst>
            <a:ext uri="{FF2B5EF4-FFF2-40B4-BE49-F238E27FC236}">
              <a16:creationId xmlns:a16="http://schemas.microsoft.com/office/drawing/2014/main" id="{1B9C0810-AF8E-4DBE-A5EF-F283C72326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28" name="Text Box 72">
          <a:extLst>
            <a:ext uri="{FF2B5EF4-FFF2-40B4-BE49-F238E27FC236}">
              <a16:creationId xmlns:a16="http://schemas.microsoft.com/office/drawing/2014/main" id="{B88E2924-9752-45D6-AA9F-350AEF8D4A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29" name="Text Box 73">
          <a:extLst>
            <a:ext uri="{FF2B5EF4-FFF2-40B4-BE49-F238E27FC236}">
              <a16:creationId xmlns:a16="http://schemas.microsoft.com/office/drawing/2014/main" id="{CB20BC8F-FAC3-49F0-927C-9678EA94B9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30" name="Text Box 46">
          <a:extLst>
            <a:ext uri="{FF2B5EF4-FFF2-40B4-BE49-F238E27FC236}">
              <a16:creationId xmlns:a16="http://schemas.microsoft.com/office/drawing/2014/main" id="{DBDC0D0F-37F8-4988-B36C-C0D9A7877BA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31" name="Text Box 43">
          <a:extLst>
            <a:ext uri="{FF2B5EF4-FFF2-40B4-BE49-F238E27FC236}">
              <a16:creationId xmlns:a16="http://schemas.microsoft.com/office/drawing/2014/main" id="{65356185-CE72-4095-945D-3FEAF3D7C6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5C3CBAED-6B0B-4942-94DF-C53A69A9F5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5B3E4BAB-3C54-4942-B2C3-8AF81DE84DB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534" name="Text Box 68">
          <a:extLst>
            <a:ext uri="{FF2B5EF4-FFF2-40B4-BE49-F238E27FC236}">
              <a16:creationId xmlns:a16="http://schemas.microsoft.com/office/drawing/2014/main" id="{DFE05512-9D51-4BF4-BBDA-B4E2BF184FD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535" name="Text Box 69">
          <a:extLst>
            <a:ext uri="{FF2B5EF4-FFF2-40B4-BE49-F238E27FC236}">
              <a16:creationId xmlns:a16="http://schemas.microsoft.com/office/drawing/2014/main" id="{D4A30EF4-5B7A-4929-B514-37DDAB2D8F2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536" name="Text Box 70">
          <a:extLst>
            <a:ext uri="{FF2B5EF4-FFF2-40B4-BE49-F238E27FC236}">
              <a16:creationId xmlns:a16="http://schemas.microsoft.com/office/drawing/2014/main" id="{014AF500-68F6-4B5D-ADFF-1B4E3972F1C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537" name="Text Box 71">
          <a:extLst>
            <a:ext uri="{FF2B5EF4-FFF2-40B4-BE49-F238E27FC236}">
              <a16:creationId xmlns:a16="http://schemas.microsoft.com/office/drawing/2014/main" id="{B51B93FE-56EA-4334-9F25-F75A9DF29F7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538" name="Text Box 72">
          <a:extLst>
            <a:ext uri="{FF2B5EF4-FFF2-40B4-BE49-F238E27FC236}">
              <a16:creationId xmlns:a16="http://schemas.microsoft.com/office/drawing/2014/main" id="{3BEDEBCA-AD10-47F0-AA8B-D986365F0EE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539" name="Text Box 73">
          <a:extLst>
            <a:ext uri="{FF2B5EF4-FFF2-40B4-BE49-F238E27FC236}">
              <a16:creationId xmlns:a16="http://schemas.microsoft.com/office/drawing/2014/main" id="{CC78AED1-57F7-41B7-B495-37E3469B3C1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40" name="Text Box 46">
          <a:extLst>
            <a:ext uri="{FF2B5EF4-FFF2-40B4-BE49-F238E27FC236}">
              <a16:creationId xmlns:a16="http://schemas.microsoft.com/office/drawing/2014/main" id="{05AB01DA-18CA-4739-95EC-F63F201859F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41" name="Text Box 43">
          <a:extLst>
            <a:ext uri="{FF2B5EF4-FFF2-40B4-BE49-F238E27FC236}">
              <a16:creationId xmlns:a16="http://schemas.microsoft.com/office/drawing/2014/main" id="{77C17F7E-D302-4F58-9AFB-3354FE0FEC7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42" name="Text Box 46">
          <a:extLst>
            <a:ext uri="{FF2B5EF4-FFF2-40B4-BE49-F238E27FC236}">
              <a16:creationId xmlns:a16="http://schemas.microsoft.com/office/drawing/2014/main" id="{033E180A-5363-4ED4-A787-1092BBB5E92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43" name="Text Box 43">
          <a:extLst>
            <a:ext uri="{FF2B5EF4-FFF2-40B4-BE49-F238E27FC236}">
              <a16:creationId xmlns:a16="http://schemas.microsoft.com/office/drawing/2014/main" id="{1EBE9804-0FC3-45D7-B283-A54466CDE6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544" name="Text Box 10">
          <a:extLst>
            <a:ext uri="{FF2B5EF4-FFF2-40B4-BE49-F238E27FC236}">
              <a16:creationId xmlns:a16="http://schemas.microsoft.com/office/drawing/2014/main" id="{8DCA0F48-5656-4B7A-BC48-E27A2B5D577A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0BC60036-58B7-44BC-A4C1-5A77B1454DDE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546" name="Text Box 65">
          <a:extLst>
            <a:ext uri="{FF2B5EF4-FFF2-40B4-BE49-F238E27FC236}">
              <a16:creationId xmlns:a16="http://schemas.microsoft.com/office/drawing/2014/main" id="{2B9FF12F-F2A3-40A2-9CD9-B475DFA6FC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547" name="Text Box 91">
          <a:extLst>
            <a:ext uri="{FF2B5EF4-FFF2-40B4-BE49-F238E27FC236}">
              <a16:creationId xmlns:a16="http://schemas.microsoft.com/office/drawing/2014/main" id="{19262421-DDB4-46C7-8DB8-22B219A6DA1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548" name="Text Box 65">
          <a:extLst>
            <a:ext uri="{FF2B5EF4-FFF2-40B4-BE49-F238E27FC236}">
              <a16:creationId xmlns:a16="http://schemas.microsoft.com/office/drawing/2014/main" id="{3770A1D7-3C8D-4A7F-925B-DC4C5924686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549" name="Text Box 91">
          <a:extLst>
            <a:ext uri="{FF2B5EF4-FFF2-40B4-BE49-F238E27FC236}">
              <a16:creationId xmlns:a16="http://schemas.microsoft.com/office/drawing/2014/main" id="{2E2194EF-4190-40F7-9D82-35CB2A88984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550" name="Text Box 46">
          <a:extLst>
            <a:ext uri="{FF2B5EF4-FFF2-40B4-BE49-F238E27FC236}">
              <a16:creationId xmlns:a16="http://schemas.microsoft.com/office/drawing/2014/main" id="{A44D3B11-A1B1-47FC-BB0D-A296B4A87172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551" name="Text Box 43">
          <a:extLst>
            <a:ext uri="{FF2B5EF4-FFF2-40B4-BE49-F238E27FC236}">
              <a16:creationId xmlns:a16="http://schemas.microsoft.com/office/drawing/2014/main" id="{E6272477-2162-48F7-9B78-2114F3C29A5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52" name="Text Box 68">
          <a:extLst>
            <a:ext uri="{FF2B5EF4-FFF2-40B4-BE49-F238E27FC236}">
              <a16:creationId xmlns:a16="http://schemas.microsoft.com/office/drawing/2014/main" id="{2E611A81-B4B2-4552-B07D-C872CD70CF8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53" name="Text Box 69">
          <a:extLst>
            <a:ext uri="{FF2B5EF4-FFF2-40B4-BE49-F238E27FC236}">
              <a16:creationId xmlns:a16="http://schemas.microsoft.com/office/drawing/2014/main" id="{53DDA109-4086-45C8-867F-EC535CE0D0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54" name="Text Box 70">
          <a:extLst>
            <a:ext uri="{FF2B5EF4-FFF2-40B4-BE49-F238E27FC236}">
              <a16:creationId xmlns:a16="http://schemas.microsoft.com/office/drawing/2014/main" id="{9133170D-193C-4518-B5D3-0721C2CA0B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55" name="Text Box 71">
          <a:extLst>
            <a:ext uri="{FF2B5EF4-FFF2-40B4-BE49-F238E27FC236}">
              <a16:creationId xmlns:a16="http://schemas.microsoft.com/office/drawing/2014/main" id="{145DDB56-CAFC-4478-8DBD-842CE4E5E0B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56" name="Text Box 72">
          <a:extLst>
            <a:ext uri="{FF2B5EF4-FFF2-40B4-BE49-F238E27FC236}">
              <a16:creationId xmlns:a16="http://schemas.microsoft.com/office/drawing/2014/main" id="{ADC490C6-D2A7-4618-9EF2-64FE155B463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57" name="Text Box 73">
          <a:extLst>
            <a:ext uri="{FF2B5EF4-FFF2-40B4-BE49-F238E27FC236}">
              <a16:creationId xmlns:a16="http://schemas.microsoft.com/office/drawing/2014/main" id="{D2CE00F4-D48B-4318-9A29-F137CA3A47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243DA486-83CE-48FF-AFFA-2BCC56495F4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C85A84F-7F48-48D6-8AE0-AF35F3196D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C46ED630-FCF8-45F1-A6BB-6DBDF3CA9A0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61" name="Text Box 43">
          <a:extLst>
            <a:ext uri="{FF2B5EF4-FFF2-40B4-BE49-F238E27FC236}">
              <a16:creationId xmlns:a16="http://schemas.microsoft.com/office/drawing/2014/main" id="{DF9D45B2-0FA8-4029-8257-F56C84AF5E6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62" name="Text Box 68">
          <a:extLst>
            <a:ext uri="{FF2B5EF4-FFF2-40B4-BE49-F238E27FC236}">
              <a16:creationId xmlns:a16="http://schemas.microsoft.com/office/drawing/2014/main" id="{C3630E43-DB62-41D2-902D-BB840840F6E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63" name="Text Box 69">
          <a:extLst>
            <a:ext uri="{FF2B5EF4-FFF2-40B4-BE49-F238E27FC236}">
              <a16:creationId xmlns:a16="http://schemas.microsoft.com/office/drawing/2014/main" id="{7FF6E7F5-92A3-4ECF-8975-9747AC923D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64" name="Text Box 70">
          <a:extLst>
            <a:ext uri="{FF2B5EF4-FFF2-40B4-BE49-F238E27FC236}">
              <a16:creationId xmlns:a16="http://schemas.microsoft.com/office/drawing/2014/main" id="{9E35B6B2-D9FF-454F-B86B-14D4AC45FF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65" name="Text Box 71">
          <a:extLst>
            <a:ext uri="{FF2B5EF4-FFF2-40B4-BE49-F238E27FC236}">
              <a16:creationId xmlns:a16="http://schemas.microsoft.com/office/drawing/2014/main" id="{310EB0F1-BC28-47D6-874F-D129F4E9F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66" name="Text Box 72">
          <a:extLst>
            <a:ext uri="{FF2B5EF4-FFF2-40B4-BE49-F238E27FC236}">
              <a16:creationId xmlns:a16="http://schemas.microsoft.com/office/drawing/2014/main" id="{5789117B-BB50-4048-B3C3-C41E57372E2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67" name="Text Box 73">
          <a:extLst>
            <a:ext uri="{FF2B5EF4-FFF2-40B4-BE49-F238E27FC236}">
              <a16:creationId xmlns:a16="http://schemas.microsoft.com/office/drawing/2014/main" id="{B03E5FBB-571C-4574-BABD-37790CA1B49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0B51B80-E856-4BFD-80B2-B4D56725544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0AB91E88-1298-4959-8C10-9CC8E9BB81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70" name="Text Box 46">
          <a:extLst>
            <a:ext uri="{FF2B5EF4-FFF2-40B4-BE49-F238E27FC236}">
              <a16:creationId xmlns:a16="http://schemas.microsoft.com/office/drawing/2014/main" id="{93A0C881-4727-4841-BDAE-CFFB7DBEBE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71" name="Text Box 43">
          <a:extLst>
            <a:ext uri="{FF2B5EF4-FFF2-40B4-BE49-F238E27FC236}">
              <a16:creationId xmlns:a16="http://schemas.microsoft.com/office/drawing/2014/main" id="{6B4818C5-76BD-4BA7-A705-DCE9B209E06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572" name="Text Box 68">
          <a:extLst>
            <a:ext uri="{FF2B5EF4-FFF2-40B4-BE49-F238E27FC236}">
              <a16:creationId xmlns:a16="http://schemas.microsoft.com/office/drawing/2014/main" id="{8E2083D2-AF6D-4A5C-9393-FDFC3620A37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573" name="Text Box 69">
          <a:extLst>
            <a:ext uri="{FF2B5EF4-FFF2-40B4-BE49-F238E27FC236}">
              <a16:creationId xmlns:a16="http://schemas.microsoft.com/office/drawing/2014/main" id="{1917F3F4-4822-4EA8-B351-55F0CC13F86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574" name="Text Box 70">
          <a:extLst>
            <a:ext uri="{FF2B5EF4-FFF2-40B4-BE49-F238E27FC236}">
              <a16:creationId xmlns:a16="http://schemas.microsoft.com/office/drawing/2014/main" id="{C59EE940-0798-46D1-8333-0F1D7B5808F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575" name="Text Box 71">
          <a:extLst>
            <a:ext uri="{FF2B5EF4-FFF2-40B4-BE49-F238E27FC236}">
              <a16:creationId xmlns:a16="http://schemas.microsoft.com/office/drawing/2014/main" id="{DCEBC021-DAA3-4A50-8FD7-EDD6A3E53D8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576" name="Text Box 72">
          <a:extLst>
            <a:ext uri="{FF2B5EF4-FFF2-40B4-BE49-F238E27FC236}">
              <a16:creationId xmlns:a16="http://schemas.microsoft.com/office/drawing/2014/main" id="{0F89BF40-D3BE-487A-8EAB-24B9090BBFD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577" name="Text Box 73">
          <a:extLst>
            <a:ext uri="{FF2B5EF4-FFF2-40B4-BE49-F238E27FC236}">
              <a16:creationId xmlns:a16="http://schemas.microsoft.com/office/drawing/2014/main" id="{272CBDFA-35EC-4891-952E-16B5B759310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78" name="Text Box 46">
          <a:extLst>
            <a:ext uri="{FF2B5EF4-FFF2-40B4-BE49-F238E27FC236}">
              <a16:creationId xmlns:a16="http://schemas.microsoft.com/office/drawing/2014/main" id="{31BD0BEC-EA4F-475B-B8D0-ACBF105C034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79" name="Text Box 43">
          <a:extLst>
            <a:ext uri="{FF2B5EF4-FFF2-40B4-BE49-F238E27FC236}">
              <a16:creationId xmlns:a16="http://schemas.microsoft.com/office/drawing/2014/main" id="{68D25900-7978-4D13-A124-8D91DB4C3E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40D41149-42FC-4520-9BFA-DCE7F0640F3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BE0BC114-C111-4D0A-B19F-A23096A8FC6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C74CE8AB-DA6C-40B0-8FF4-B16818FF2677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583" name="Text Box 11">
          <a:extLst>
            <a:ext uri="{FF2B5EF4-FFF2-40B4-BE49-F238E27FC236}">
              <a16:creationId xmlns:a16="http://schemas.microsoft.com/office/drawing/2014/main" id="{922683D3-4F66-4138-B57B-3A85DE3230A6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584" name="Text Box 65">
          <a:extLst>
            <a:ext uri="{FF2B5EF4-FFF2-40B4-BE49-F238E27FC236}">
              <a16:creationId xmlns:a16="http://schemas.microsoft.com/office/drawing/2014/main" id="{82818BE9-CF18-4FDA-80D6-7EFB23440F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585" name="Text Box 91">
          <a:extLst>
            <a:ext uri="{FF2B5EF4-FFF2-40B4-BE49-F238E27FC236}">
              <a16:creationId xmlns:a16="http://schemas.microsoft.com/office/drawing/2014/main" id="{3F3036F8-29A5-435B-AD2E-24CC9543F3D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586" name="Text Box 65">
          <a:extLst>
            <a:ext uri="{FF2B5EF4-FFF2-40B4-BE49-F238E27FC236}">
              <a16:creationId xmlns:a16="http://schemas.microsoft.com/office/drawing/2014/main" id="{3A5F8655-E225-4081-8834-8489ADDBAF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587" name="Text Box 91">
          <a:extLst>
            <a:ext uri="{FF2B5EF4-FFF2-40B4-BE49-F238E27FC236}">
              <a16:creationId xmlns:a16="http://schemas.microsoft.com/office/drawing/2014/main" id="{811CE425-38E2-46A1-A0E5-90D97D70E4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588" name="Text Box 46">
          <a:extLst>
            <a:ext uri="{FF2B5EF4-FFF2-40B4-BE49-F238E27FC236}">
              <a16:creationId xmlns:a16="http://schemas.microsoft.com/office/drawing/2014/main" id="{6FF19E3A-D1D1-497F-BE2F-BEC190C35AAB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E22EC1D1-7949-422D-91B0-01BDC66FFA5E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90" name="Text Box 68">
          <a:extLst>
            <a:ext uri="{FF2B5EF4-FFF2-40B4-BE49-F238E27FC236}">
              <a16:creationId xmlns:a16="http://schemas.microsoft.com/office/drawing/2014/main" id="{00240E4F-4F1D-43D1-B018-6537A10B07C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91" name="Text Box 69">
          <a:extLst>
            <a:ext uri="{FF2B5EF4-FFF2-40B4-BE49-F238E27FC236}">
              <a16:creationId xmlns:a16="http://schemas.microsoft.com/office/drawing/2014/main" id="{914B02EE-4B46-453A-AFF2-ADA5CCFA0AB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92" name="Text Box 70">
          <a:extLst>
            <a:ext uri="{FF2B5EF4-FFF2-40B4-BE49-F238E27FC236}">
              <a16:creationId xmlns:a16="http://schemas.microsoft.com/office/drawing/2014/main" id="{CAC79D41-226F-4387-828F-E0913345C8A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93" name="Text Box 71">
          <a:extLst>
            <a:ext uri="{FF2B5EF4-FFF2-40B4-BE49-F238E27FC236}">
              <a16:creationId xmlns:a16="http://schemas.microsoft.com/office/drawing/2014/main" id="{9023E4D1-DB7F-46C8-A4A6-812789ADAB3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94" name="Text Box 72">
          <a:extLst>
            <a:ext uri="{FF2B5EF4-FFF2-40B4-BE49-F238E27FC236}">
              <a16:creationId xmlns:a16="http://schemas.microsoft.com/office/drawing/2014/main" id="{EC0ECCBA-5551-4D74-967E-80BCC1FBB0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595" name="Text Box 73">
          <a:extLst>
            <a:ext uri="{FF2B5EF4-FFF2-40B4-BE49-F238E27FC236}">
              <a16:creationId xmlns:a16="http://schemas.microsoft.com/office/drawing/2014/main" id="{D15081D4-9286-4316-AFD9-B32C18D48CC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96" name="Text Box 46">
          <a:extLst>
            <a:ext uri="{FF2B5EF4-FFF2-40B4-BE49-F238E27FC236}">
              <a16:creationId xmlns:a16="http://schemas.microsoft.com/office/drawing/2014/main" id="{162FBE3D-4120-41DA-89E3-004DBBD893C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317EB173-573D-4D71-B14A-762BC841F5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98" name="Text Box 46">
          <a:extLst>
            <a:ext uri="{FF2B5EF4-FFF2-40B4-BE49-F238E27FC236}">
              <a16:creationId xmlns:a16="http://schemas.microsoft.com/office/drawing/2014/main" id="{A920F61C-2DEC-4B9F-8D9F-0448BD3A37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599" name="Text Box 43">
          <a:extLst>
            <a:ext uri="{FF2B5EF4-FFF2-40B4-BE49-F238E27FC236}">
              <a16:creationId xmlns:a16="http://schemas.microsoft.com/office/drawing/2014/main" id="{C40D1E45-41E5-4064-A9F1-5B336B7CE8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00" name="Text Box 68">
          <a:extLst>
            <a:ext uri="{FF2B5EF4-FFF2-40B4-BE49-F238E27FC236}">
              <a16:creationId xmlns:a16="http://schemas.microsoft.com/office/drawing/2014/main" id="{916047A0-A253-4023-B03C-FBE0528D53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01" name="Text Box 69">
          <a:extLst>
            <a:ext uri="{FF2B5EF4-FFF2-40B4-BE49-F238E27FC236}">
              <a16:creationId xmlns:a16="http://schemas.microsoft.com/office/drawing/2014/main" id="{48659881-2FD9-43C9-ACD0-6936769628C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02" name="Text Box 70">
          <a:extLst>
            <a:ext uri="{FF2B5EF4-FFF2-40B4-BE49-F238E27FC236}">
              <a16:creationId xmlns:a16="http://schemas.microsoft.com/office/drawing/2014/main" id="{9227F766-15AB-4864-860A-AA9B3BCF12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03" name="Text Box 71">
          <a:extLst>
            <a:ext uri="{FF2B5EF4-FFF2-40B4-BE49-F238E27FC236}">
              <a16:creationId xmlns:a16="http://schemas.microsoft.com/office/drawing/2014/main" id="{B6E0300E-6DA5-422F-9004-38570E142C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04" name="Text Box 72">
          <a:extLst>
            <a:ext uri="{FF2B5EF4-FFF2-40B4-BE49-F238E27FC236}">
              <a16:creationId xmlns:a16="http://schemas.microsoft.com/office/drawing/2014/main" id="{9F85F665-176C-4575-9B9D-2A8963CF419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05" name="Text Box 73">
          <a:extLst>
            <a:ext uri="{FF2B5EF4-FFF2-40B4-BE49-F238E27FC236}">
              <a16:creationId xmlns:a16="http://schemas.microsoft.com/office/drawing/2014/main" id="{382EA7A6-2AB0-453B-95C9-B6948C256AD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06" name="Text Box 46">
          <a:extLst>
            <a:ext uri="{FF2B5EF4-FFF2-40B4-BE49-F238E27FC236}">
              <a16:creationId xmlns:a16="http://schemas.microsoft.com/office/drawing/2014/main" id="{294A02BB-B428-4BAE-837A-9BEDA727CF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07" name="Text Box 43">
          <a:extLst>
            <a:ext uri="{FF2B5EF4-FFF2-40B4-BE49-F238E27FC236}">
              <a16:creationId xmlns:a16="http://schemas.microsoft.com/office/drawing/2014/main" id="{8142ED5A-6014-426F-9233-D918A3F856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08" name="Text Box 46">
          <a:extLst>
            <a:ext uri="{FF2B5EF4-FFF2-40B4-BE49-F238E27FC236}">
              <a16:creationId xmlns:a16="http://schemas.microsoft.com/office/drawing/2014/main" id="{D2702764-8305-436A-8C43-E31D6160D2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09" name="Text Box 43">
          <a:extLst>
            <a:ext uri="{FF2B5EF4-FFF2-40B4-BE49-F238E27FC236}">
              <a16:creationId xmlns:a16="http://schemas.microsoft.com/office/drawing/2014/main" id="{1E8F91F7-23AD-40D2-955C-FE9DCA34CB7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10" name="Text Box 68">
          <a:extLst>
            <a:ext uri="{FF2B5EF4-FFF2-40B4-BE49-F238E27FC236}">
              <a16:creationId xmlns:a16="http://schemas.microsoft.com/office/drawing/2014/main" id="{8AFC4273-2E0C-42B1-B0CF-13522A5259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11" name="Text Box 69">
          <a:extLst>
            <a:ext uri="{FF2B5EF4-FFF2-40B4-BE49-F238E27FC236}">
              <a16:creationId xmlns:a16="http://schemas.microsoft.com/office/drawing/2014/main" id="{AD984BBF-05A5-4051-B340-7765B79E563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12" name="Text Box 70">
          <a:extLst>
            <a:ext uri="{FF2B5EF4-FFF2-40B4-BE49-F238E27FC236}">
              <a16:creationId xmlns:a16="http://schemas.microsoft.com/office/drawing/2014/main" id="{315B7E47-85E0-442E-9294-8E0FBE79877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13" name="Text Box 71">
          <a:extLst>
            <a:ext uri="{FF2B5EF4-FFF2-40B4-BE49-F238E27FC236}">
              <a16:creationId xmlns:a16="http://schemas.microsoft.com/office/drawing/2014/main" id="{F9309740-55BB-4FAA-9B12-4C45E5AEA1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14" name="Text Box 72">
          <a:extLst>
            <a:ext uri="{FF2B5EF4-FFF2-40B4-BE49-F238E27FC236}">
              <a16:creationId xmlns:a16="http://schemas.microsoft.com/office/drawing/2014/main" id="{57F63A1D-7AA2-4E75-8C9F-47442EE26D8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15" name="Text Box 73">
          <a:extLst>
            <a:ext uri="{FF2B5EF4-FFF2-40B4-BE49-F238E27FC236}">
              <a16:creationId xmlns:a16="http://schemas.microsoft.com/office/drawing/2014/main" id="{4DFFF55D-B434-4BE2-80E8-930D898827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16" name="Text Box 46">
          <a:extLst>
            <a:ext uri="{FF2B5EF4-FFF2-40B4-BE49-F238E27FC236}">
              <a16:creationId xmlns:a16="http://schemas.microsoft.com/office/drawing/2014/main" id="{1A8691CA-9578-4448-8FD8-7A8A698C02D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17" name="Text Box 43">
          <a:extLst>
            <a:ext uri="{FF2B5EF4-FFF2-40B4-BE49-F238E27FC236}">
              <a16:creationId xmlns:a16="http://schemas.microsoft.com/office/drawing/2014/main" id="{7600D32F-989D-493E-BC80-9C8200A93B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F2168F5C-FCE8-4BDE-BCD5-9BB533E2C6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2413FF3E-FEBB-43E7-A940-16A507291A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9F0C49B9-5128-45B9-92CE-789C2D03C862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7773B6E1-EB78-4FFE-8871-1CBBD007BE91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622" name="Text Box 65">
          <a:extLst>
            <a:ext uri="{FF2B5EF4-FFF2-40B4-BE49-F238E27FC236}">
              <a16:creationId xmlns:a16="http://schemas.microsoft.com/office/drawing/2014/main" id="{8B4999F9-F327-4528-ACFE-BBC7A77105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623" name="Text Box 91">
          <a:extLst>
            <a:ext uri="{FF2B5EF4-FFF2-40B4-BE49-F238E27FC236}">
              <a16:creationId xmlns:a16="http://schemas.microsoft.com/office/drawing/2014/main" id="{B179D532-DB39-4236-9D82-E4B7D4CCA2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624" name="Text Box 65">
          <a:extLst>
            <a:ext uri="{FF2B5EF4-FFF2-40B4-BE49-F238E27FC236}">
              <a16:creationId xmlns:a16="http://schemas.microsoft.com/office/drawing/2014/main" id="{4E4463D4-6FF4-4A13-A757-D92002298E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625" name="Text Box 91">
          <a:extLst>
            <a:ext uri="{FF2B5EF4-FFF2-40B4-BE49-F238E27FC236}">
              <a16:creationId xmlns:a16="http://schemas.microsoft.com/office/drawing/2014/main" id="{3EB3F9E5-AF03-4EAE-BC54-2770D65511F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626" name="Text Box 46">
          <a:extLst>
            <a:ext uri="{FF2B5EF4-FFF2-40B4-BE49-F238E27FC236}">
              <a16:creationId xmlns:a16="http://schemas.microsoft.com/office/drawing/2014/main" id="{43A52EA8-9652-463F-9B6A-78607AA2AAE1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627" name="Text Box 43">
          <a:extLst>
            <a:ext uri="{FF2B5EF4-FFF2-40B4-BE49-F238E27FC236}">
              <a16:creationId xmlns:a16="http://schemas.microsoft.com/office/drawing/2014/main" id="{8D9F5100-6136-493B-9711-61DF08BADF2E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28" name="Text Box 68">
          <a:extLst>
            <a:ext uri="{FF2B5EF4-FFF2-40B4-BE49-F238E27FC236}">
              <a16:creationId xmlns:a16="http://schemas.microsoft.com/office/drawing/2014/main" id="{272903F2-D741-452A-9F82-481A252B891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29" name="Text Box 69">
          <a:extLst>
            <a:ext uri="{FF2B5EF4-FFF2-40B4-BE49-F238E27FC236}">
              <a16:creationId xmlns:a16="http://schemas.microsoft.com/office/drawing/2014/main" id="{79480BBD-B05D-4CCC-A00A-ACB7D785AA4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30" name="Text Box 70">
          <a:extLst>
            <a:ext uri="{FF2B5EF4-FFF2-40B4-BE49-F238E27FC236}">
              <a16:creationId xmlns:a16="http://schemas.microsoft.com/office/drawing/2014/main" id="{307D3881-E0CD-44C4-A151-B31D757AC6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31" name="Text Box 71">
          <a:extLst>
            <a:ext uri="{FF2B5EF4-FFF2-40B4-BE49-F238E27FC236}">
              <a16:creationId xmlns:a16="http://schemas.microsoft.com/office/drawing/2014/main" id="{F1A12907-D0D9-4781-9FC5-BCE0DD87574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32" name="Text Box 72">
          <a:extLst>
            <a:ext uri="{FF2B5EF4-FFF2-40B4-BE49-F238E27FC236}">
              <a16:creationId xmlns:a16="http://schemas.microsoft.com/office/drawing/2014/main" id="{527F8104-3FC2-47A5-A714-90D28177C7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33" name="Text Box 73">
          <a:extLst>
            <a:ext uri="{FF2B5EF4-FFF2-40B4-BE49-F238E27FC236}">
              <a16:creationId xmlns:a16="http://schemas.microsoft.com/office/drawing/2014/main" id="{6FBDD1C5-19C1-4DB6-9763-8301CA9047F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34" name="Text Box 46">
          <a:extLst>
            <a:ext uri="{FF2B5EF4-FFF2-40B4-BE49-F238E27FC236}">
              <a16:creationId xmlns:a16="http://schemas.microsoft.com/office/drawing/2014/main" id="{600D4C26-FEEA-425C-B47C-0975F969C3C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35" name="Text Box 43">
          <a:extLst>
            <a:ext uri="{FF2B5EF4-FFF2-40B4-BE49-F238E27FC236}">
              <a16:creationId xmlns:a16="http://schemas.microsoft.com/office/drawing/2014/main" id="{75CD5639-36D7-4FBB-A4F2-A38DBD7B7D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36" name="Text Box 46">
          <a:extLst>
            <a:ext uri="{FF2B5EF4-FFF2-40B4-BE49-F238E27FC236}">
              <a16:creationId xmlns:a16="http://schemas.microsoft.com/office/drawing/2014/main" id="{3578198F-4AEC-4A83-B541-CB5AB493974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37" name="Text Box 43">
          <a:extLst>
            <a:ext uri="{FF2B5EF4-FFF2-40B4-BE49-F238E27FC236}">
              <a16:creationId xmlns:a16="http://schemas.microsoft.com/office/drawing/2014/main" id="{D9615AAB-D73F-40A2-98AB-256EA1CB8F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38" name="Text Box 68">
          <a:extLst>
            <a:ext uri="{FF2B5EF4-FFF2-40B4-BE49-F238E27FC236}">
              <a16:creationId xmlns:a16="http://schemas.microsoft.com/office/drawing/2014/main" id="{A27571D6-7407-4000-B56E-034B41284D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39" name="Text Box 69">
          <a:extLst>
            <a:ext uri="{FF2B5EF4-FFF2-40B4-BE49-F238E27FC236}">
              <a16:creationId xmlns:a16="http://schemas.microsoft.com/office/drawing/2014/main" id="{956FF244-B33F-47DC-B916-54BBAE1B15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40" name="Text Box 70">
          <a:extLst>
            <a:ext uri="{FF2B5EF4-FFF2-40B4-BE49-F238E27FC236}">
              <a16:creationId xmlns:a16="http://schemas.microsoft.com/office/drawing/2014/main" id="{3D8AF748-386C-4DA3-B5E8-2173335A751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41" name="Text Box 71">
          <a:extLst>
            <a:ext uri="{FF2B5EF4-FFF2-40B4-BE49-F238E27FC236}">
              <a16:creationId xmlns:a16="http://schemas.microsoft.com/office/drawing/2014/main" id="{D7803036-FB72-4A34-B096-98F1020140D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42" name="Text Box 72">
          <a:extLst>
            <a:ext uri="{FF2B5EF4-FFF2-40B4-BE49-F238E27FC236}">
              <a16:creationId xmlns:a16="http://schemas.microsoft.com/office/drawing/2014/main" id="{B308FBA8-0B24-4C9A-A6DC-010DED01A79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43" name="Text Box 73">
          <a:extLst>
            <a:ext uri="{FF2B5EF4-FFF2-40B4-BE49-F238E27FC236}">
              <a16:creationId xmlns:a16="http://schemas.microsoft.com/office/drawing/2014/main" id="{226D9B06-0832-408F-99E7-A5C3B225A4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CD8B5D9A-0B3A-4745-8572-13E68380661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2ABE5B77-8947-477A-B357-5B799B0FB3E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46" name="Text Box 46">
          <a:extLst>
            <a:ext uri="{FF2B5EF4-FFF2-40B4-BE49-F238E27FC236}">
              <a16:creationId xmlns:a16="http://schemas.microsoft.com/office/drawing/2014/main" id="{78081F61-54DF-424E-9393-FE9741616C3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47" name="Text Box 43">
          <a:extLst>
            <a:ext uri="{FF2B5EF4-FFF2-40B4-BE49-F238E27FC236}">
              <a16:creationId xmlns:a16="http://schemas.microsoft.com/office/drawing/2014/main" id="{8A38CFCC-9657-4C3D-9D3B-1103E326645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48" name="Text Box 68">
          <a:extLst>
            <a:ext uri="{FF2B5EF4-FFF2-40B4-BE49-F238E27FC236}">
              <a16:creationId xmlns:a16="http://schemas.microsoft.com/office/drawing/2014/main" id="{B97C382A-21A6-482B-8AFF-563CA3BAA57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49" name="Text Box 69">
          <a:extLst>
            <a:ext uri="{FF2B5EF4-FFF2-40B4-BE49-F238E27FC236}">
              <a16:creationId xmlns:a16="http://schemas.microsoft.com/office/drawing/2014/main" id="{2BE655A8-B5E4-40AB-9F2A-EE4B8178E7F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50" name="Text Box 70">
          <a:extLst>
            <a:ext uri="{FF2B5EF4-FFF2-40B4-BE49-F238E27FC236}">
              <a16:creationId xmlns:a16="http://schemas.microsoft.com/office/drawing/2014/main" id="{9A17FDC4-0614-4708-92FC-23691A9DF63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51" name="Text Box 71">
          <a:extLst>
            <a:ext uri="{FF2B5EF4-FFF2-40B4-BE49-F238E27FC236}">
              <a16:creationId xmlns:a16="http://schemas.microsoft.com/office/drawing/2014/main" id="{DA73C0AF-3FD3-4C60-ACAE-9211F8B6E4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52" name="Text Box 72">
          <a:extLst>
            <a:ext uri="{FF2B5EF4-FFF2-40B4-BE49-F238E27FC236}">
              <a16:creationId xmlns:a16="http://schemas.microsoft.com/office/drawing/2014/main" id="{FF04C5CB-F35B-4EED-8373-B8F55AA8681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53" name="Text Box 73">
          <a:extLst>
            <a:ext uri="{FF2B5EF4-FFF2-40B4-BE49-F238E27FC236}">
              <a16:creationId xmlns:a16="http://schemas.microsoft.com/office/drawing/2014/main" id="{75F720AF-2524-4605-AD12-7407021A2F8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54" name="Text Box 46">
          <a:extLst>
            <a:ext uri="{FF2B5EF4-FFF2-40B4-BE49-F238E27FC236}">
              <a16:creationId xmlns:a16="http://schemas.microsoft.com/office/drawing/2014/main" id="{35BF1488-9F51-4C66-A57F-29FAF4D690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55" name="Text Box 43">
          <a:extLst>
            <a:ext uri="{FF2B5EF4-FFF2-40B4-BE49-F238E27FC236}">
              <a16:creationId xmlns:a16="http://schemas.microsoft.com/office/drawing/2014/main" id="{CC20F34A-1AB5-48DD-82E5-17B359B24E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509D4503-F75E-411C-B4CB-8C73DDE89AE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2DAA6D83-A195-40AE-8541-D8356D80255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F171BF63-DFEC-483C-AABD-DC159338181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659" name="Text Box 11">
          <a:extLst>
            <a:ext uri="{FF2B5EF4-FFF2-40B4-BE49-F238E27FC236}">
              <a16:creationId xmlns:a16="http://schemas.microsoft.com/office/drawing/2014/main" id="{EC88C2E8-88F2-4822-8439-868734D42CF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660" name="Text Box 65">
          <a:extLst>
            <a:ext uri="{FF2B5EF4-FFF2-40B4-BE49-F238E27FC236}">
              <a16:creationId xmlns:a16="http://schemas.microsoft.com/office/drawing/2014/main" id="{E7080DD6-89CC-416F-B58F-48C54F0DC9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661" name="Text Box 91">
          <a:extLst>
            <a:ext uri="{FF2B5EF4-FFF2-40B4-BE49-F238E27FC236}">
              <a16:creationId xmlns:a16="http://schemas.microsoft.com/office/drawing/2014/main" id="{6FE02C45-49DD-4199-BC3D-8F78B15B5D9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662" name="Text Box 65">
          <a:extLst>
            <a:ext uri="{FF2B5EF4-FFF2-40B4-BE49-F238E27FC236}">
              <a16:creationId xmlns:a16="http://schemas.microsoft.com/office/drawing/2014/main" id="{EB91184B-E3D6-4F9E-A4C8-90BE3A29C47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663" name="Text Box 91">
          <a:extLst>
            <a:ext uri="{FF2B5EF4-FFF2-40B4-BE49-F238E27FC236}">
              <a16:creationId xmlns:a16="http://schemas.microsoft.com/office/drawing/2014/main" id="{2A993423-62A5-4E7A-BE17-22EC6CDC03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909E268B-EF5E-4CCA-A762-7EF0E4E03C8D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4FBDEA9A-ACB6-478F-9E1F-F1241F5F5C7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66" name="Text Box 68">
          <a:extLst>
            <a:ext uri="{FF2B5EF4-FFF2-40B4-BE49-F238E27FC236}">
              <a16:creationId xmlns:a16="http://schemas.microsoft.com/office/drawing/2014/main" id="{BE0B1B3E-0CCB-416B-A342-685C949FCB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67" name="Text Box 69">
          <a:extLst>
            <a:ext uri="{FF2B5EF4-FFF2-40B4-BE49-F238E27FC236}">
              <a16:creationId xmlns:a16="http://schemas.microsoft.com/office/drawing/2014/main" id="{418CF532-0F3D-4366-BE90-1FB0B87BC7A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68" name="Text Box 70">
          <a:extLst>
            <a:ext uri="{FF2B5EF4-FFF2-40B4-BE49-F238E27FC236}">
              <a16:creationId xmlns:a16="http://schemas.microsoft.com/office/drawing/2014/main" id="{CCB7BD8E-1918-4CD5-AA8D-3273D4E7429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69" name="Text Box 71">
          <a:extLst>
            <a:ext uri="{FF2B5EF4-FFF2-40B4-BE49-F238E27FC236}">
              <a16:creationId xmlns:a16="http://schemas.microsoft.com/office/drawing/2014/main" id="{A612F6B4-ED62-4EE0-9847-7695D1871AC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70" name="Text Box 72">
          <a:extLst>
            <a:ext uri="{FF2B5EF4-FFF2-40B4-BE49-F238E27FC236}">
              <a16:creationId xmlns:a16="http://schemas.microsoft.com/office/drawing/2014/main" id="{E2E7727A-C14E-4EE6-9876-4E2DEC6CCA6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71" name="Text Box 73">
          <a:extLst>
            <a:ext uri="{FF2B5EF4-FFF2-40B4-BE49-F238E27FC236}">
              <a16:creationId xmlns:a16="http://schemas.microsoft.com/office/drawing/2014/main" id="{B1821530-4A6E-4424-93D4-EBBF117E7D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72" name="Text Box 46">
          <a:extLst>
            <a:ext uri="{FF2B5EF4-FFF2-40B4-BE49-F238E27FC236}">
              <a16:creationId xmlns:a16="http://schemas.microsoft.com/office/drawing/2014/main" id="{98B35CAE-E37E-4231-B397-79982ACC9A6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73" name="Text Box 43">
          <a:extLst>
            <a:ext uri="{FF2B5EF4-FFF2-40B4-BE49-F238E27FC236}">
              <a16:creationId xmlns:a16="http://schemas.microsoft.com/office/drawing/2014/main" id="{96D3CDE2-8B08-40C7-B1A9-D8A01CFCE85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AB3C656D-8C4B-4FC2-A83C-F71E962619B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8BCEB98C-25CB-4FC4-A1DD-E972D3C793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76" name="Text Box 68">
          <a:extLst>
            <a:ext uri="{FF2B5EF4-FFF2-40B4-BE49-F238E27FC236}">
              <a16:creationId xmlns:a16="http://schemas.microsoft.com/office/drawing/2014/main" id="{98494A63-53A6-4CD5-A09A-883F92FA1F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77" name="Text Box 69">
          <a:extLst>
            <a:ext uri="{FF2B5EF4-FFF2-40B4-BE49-F238E27FC236}">
              <a16:creationId xmlns:a16="http://schemas.microsoft.com/office/drawing/2014/main" id="{9834A1CF-F23B-4D02-A831-0A05787E802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78" name="Text Box 70">
          <a:extLst>
            <a:ext uri="{FF2B5EF4-FFF2-40B4-BE49-F238E27FC236}">
              <a16:creationId xmlns:a16="http://schemas.microsoft.com/office/drawing/2014/main" id="{18D3951B-C972-45A4-9037-1C256B18BE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79" name="Text Box 71">
          <a:extLst>
            <a:ext uri="{FF2B5EF4-FFF2-40B4-BE49-F238E27FC236}">
              <a16:creationId xmlns:a16="http://schemas.microsoft.com/office/drawing/2014/main" id="{1E3C64E8-3656-4522-9558-BDF723CF7A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80" name="Text Box 72">
          <a:extLst>
            <a:ext uri="{FF2B5EF4-FFF2-40B4-BE49-F238E27FC236}">
              <a16:creationId xmlns:a16="http://schemas.microsoft.com/office/drawing/2014/main" id="{5690A76B-12F8-4695-B071-27E2D1F635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681" name="Text Box 73">
          <a:extLst>
            <a:ext uri="{FF2B5EF4-FFF2-40B4-BE49-F238E27FC236}">
              <a16:creationId xmlns:a16="http://schemas.microsoft.com/office/drawing/2014/main" id="{9B915770-DC26-4DDD-9ED8-5029E36E31B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EF617956-F297-4956-B99A-C3B4BB8F5E4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690852CD-3F90-4866-B8AB-D44BB3D7E8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A425FE47-D5A7-44CC-AD13-ED4A6D83C9D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DDA7B016-E50F-434A-AE93-8407E2ABD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86" name="Text Box 68">
          <a:extLst>
            <a:ext uri="{FF2B5EF4-FFF2-40B4-BE49-F238E27FC236}">
              <a16:creationId xmlns:a16="http://schemas.microsoft.com/office/drawing/2014/main" id="{71E48078-B8ED-4664-AB82-31AFE3BEBFA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87" name="Text Box 69">
          <a:extLst>
            <a:ext uri="{FF2B5EF4-FFF2-40B4-BE49-F238E27FC236}">
              <a16:creationId xmlns:a16="http://schemas.microsoft.com/office/drawing/2014/main" id="{46078200-41EA-4EAD-8EFE-E02B90688DC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88" name="Text Box 70">
          <a:extLst>
            <a:ext uri="{FF2B5EF4-FFF2-40B4-BE49-F238E27FC236}">
              <a16:creationId xmlns:a16="http://schemas.microsoft.com/office/drawing/2014/main" id="{3F9D4606-6370-4F47-840A-0776E9320F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89" name="Text Box 71">
          <a:extLst>
            <a:ext uri="{FF2B5EF4-FFF2-40B4-BE49-F238E27FC236}">
              <a16:creationId xmlns:a16="http://schemas.microsoft.com/office/drawing/2014/main" id="{3EECFEBE-97F5-4645-87C8-C9C335A1E5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90" name="Text Box 72">
          <a:extLst>
            <a:ext uri="{FF2B5EF4-FFF2-40B4-BE49-F238E27FC236}">
              <a16:creationId xmlns:a16="http://schemas.microsoft.com/office/drawing/2014/main" id="{D8E06E47-289A-4F36-9B9A-D3E20624BC5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691" name="Text Box 73">
          <a:extLst>
            <a:ext uri="{FF2B5EF4-FFF2-40B4-BE49-F238E27FC236}">
              <a16:creationId xmlns:a16="http://schemas.microsoft.com/office/drawing/2014/main" id="{587C0820-9F06-4799-89C5-DCCBB805BA2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92" name="Text Box 46">
          <a:extLst>
            <a:ext uri="{FF2B5EF4-FFF2-40B4-BE49-F238E27FC236}">
              <a16:creationId xmlns:a16="http://schemas.microsoft.com/office/drawing/2014/main" id="{98D14C82-3184-4720-9412-3DDED4D8DBF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93" name="Text Box 43">
          <a:extLst>
            <a:ext uri="{FF2B5EF4-FFF2-40B4-BE49-F238E27FC236}">
              <a16:creationId xmlns:a16="http://schemas.microsoft.com/office/drawing/2014/main" id="{D6047697-1D20-48D0-9FCA-DFBE78A5CB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E6FF9AF3-6F65-4289-9162-D883F48ED14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C2C45B34-7628-448E-9716-BF950C7391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696" name="Text Box 10">
          <a:extLst>
            <a:ext uri="{FF2B5EF4-FFF2-40B4-BE49-F238E27FC236}">
              <a16:creationId xmlns:a16="http://schemas.microsoft.com/office/drawing/2014/main" id="{BA479048-27F7-4F74-8260-86E48A5B293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32F98BB8-7095-41C6-86FA-63053209BAC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698" name="Text Box 65">
          <a:extLst>
            <a:ext uri="{FF2B5EF4-FFF2-40B4-BE49-F238E27FC236}">
              <a16:creationId xmlns:a16="http://schemas.microsoft.com/office/drawing/2014/main" id="{01D244EB-9EAB-4565-BD38-47DB54193FB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699" name="Text Box 91">
          <a:extLst>
            <a:ext uri="{FF2B5EF4-FFF2-40B4-BE49-F238E27FC236}">
              <a16:creationId xmlns:a16="http://schemas.microsoft.com/office/drawing/2014/main" id="{5074F9A3-FB26-4EDA-A980-32797B81E04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700" name="Text Box 65">
          <a:extLst>
            <a:ext uri="{FF2B5EF4-FFF2-40B4-BE49-F238E27FC236}">
              <a16:creationId xmlns:a16="http://schemas.microsoft.com/office/drawing/2014/main" id="{0E20D628-58D6-4E20-8373-AECC0F3443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701" name="Text Box 91">
          <a:extLst>
            <a:ext uri="{FF2B5EF4-FFF2-40B4-BE49-F238E27FC236}">
              <a16:creationId xmlns:a16="http://schemas.microsoft.com/office/drawing/2014/main" id="{62151FBF-5E5E-478F-8438-A88CD82DC4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FADAACFE-D711-4034-AC85-C787BA0F0E44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AB2F4960-6B28-45C6-A219-81C32523FB4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04" name="Text Box 68">
          <a:extLst>
            <a:ext uri="{FF2B5EF4-FFF2-40B4-BE49-F238E27FC236}">
              <a16:creationId xmlns:a16="http://schemas.microsoft.com/office/drawing/2014/main" id="{48A2BBB8-4449-46C2-A1A7-A633CE1E5DA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05" name="Text Box 69">
          <a:extLst>
            <a:ext uri="{FF2B5EF4-FFF2-40B4-BE49-F238E27FC236}">
              <a16:creationId xmlns:a16="http://schemas.microsoft.com/office/drawing/2014/main" id="{2525403C-9804-4199-97EF-5B32BEEBE9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06" name="Text Box 70">
          <a:extLst>
            <a:ext uri="{FF2B5EF4-FFF2-40B4-BE49-F238E27FC236}">
              <a16:creationId xmlns:a16="http://schemas.microsoft.com/office/drawing/2014/main" id="{DDD10872-19B3-42E9-9101-96D698B063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07" name="Text Box 71">
          <a:extLst>
            <a:ext uri="{FF2B5EF4-FFF2-40B4-BE49-F238E27FC236}">
              <a16:creationId xmlns:a16="http://schemas.microsoft.com/office/drawing/2014/main" id="{B149DC56-C685-4BA2-B540-0D06E11A3E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08" name="Text Box 72">
          <a:extLst>
            <a:ext uri="{FF2B5EF4-FFF2-40B4-BE49-F238E27FC236}">
              <a16:creationId xmlns:a16="http://schemas.microsoft.com/office/drawing/2014/main" id="{DF0D5D9E-C5A0-4029-A199-7112599EAB2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09" name="Text Box 73">
          <a:extLst>
            <a:ext uri="{FF2B5EF4-FFF2-40B4-BE49-F238E27FC236}">
              <a16:creationId xmlns:a16="http://schemas.microsoft.com/office/drawing/2014/main" id="{1FF981BA-2AFC-4C20-B5AE-37897B07CC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10" name="Text Box 46">
          <a:extLst>
            <a:ext uri="{FF2B5EF4-FFF2-40B4-BE49-F238E27FC236}">
              <a16:creationId xmlns:a16="http://schemas.microsoft.com/office/drawing/2014/main" id="{6E58243D-8229-4527-BABA-CC3077F988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11" name="Text Box 43">
          <a:extLst>
            <a:ext uri="{FF2B5EF4-FFF2-40B4-BE49-F238E27FC236}">
              <a16:creationId xmlns:a16="http://schemas.microsoft.com/office/drawing/2014/main" id="{6066D1E6-9E06-40C0-8ADC-504A6BEB3C6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8DAECE9D-6348-4552-86B5-BCBB44A2198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57099184-603C-44BC-B8D8-A61AE49312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14" name="Text Box 68">
          <a:extLst>
            <a:ext uri="{FF2B5EF4-FFF2-40B4-BE49-F238E27FC236}">
              <a16:creationId xmlns:a16="http://schemas.microsoft.com/office/drawing/2014/main" id="{934F37BA-2EB3-48E6-AB20-DC065484C4F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15" name="Text Box 69">
          <a:extLst>
            <a:ext uri="{FF2B5EF4-FFF2-40B4-BE49-F238E27FC236}">
              <a16:creationId xmlns:a16="http://schemas.microsoft.com/office/drawing/2014/main" id="{AA1D7D57-D498-41C9-8E0E-6E1E7D48B93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16" name="Text Box 70">
          <a:extLst>
            <a:ext uri="{FF2B5EF4-FFF2-40B4-BE49-F238E27FC236}">
              <a16:creationId xmlns:a16="http://schemas.microsoft.com/office/drawing/2014/main" id="{EE4D093E-6130-416A-9951-E82D352CA34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17" name="Text Box 71">
          <a:extLst>
            <a:ext uri="{FF2B5EF4-FFF2-40B4-BE49-F238E27FC236}">
              <a16:creationId xmlns:a16="http://schemas.microsoft.com/office/drawing/2014/main" id="{7C226302-9C79-41DB-862B-7988D0001D5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18" name="Text Box 72">
          <a:extLst>
            <a:ext uri="{FF2B5EF4-FFF2-40B4-BE49-F238E27FC236}">
              <a16:creationId xmlns:a16="http://schemas.microsoft.com/office/drawing/2014/main" id="{192BB26E-8AF2-4922-80BB-1FAC41FFB6E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19" name="Text Box 73">
          <a:extLst>
            <a:ext uri="{FF2B5EF4-FFF2-40B4-BE49-F238E27FC236}">
              <a16:creationId xmlns:a16="http://schemas.microsoft.com/office/drawing/2014/main" id="{36BD461B-39B7-45F5-9EA5-0D5A349C42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4760B17C-7E13-4DD0-8CA2-765A0D63AD6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8AC09100-8719-4A27-BB94-2C7E55B34C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4570150E-A553-4578-AEC0-18232C97EA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9B2B41A2-CB09-44AA-8D3A-58BE1ACD0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724" name="Text Box 68">
          <a:extLst>
            <a:ext uri="{FF2B5EF4-FFF2-40B4-BE49-F238E27FC236}">
              <a16:creationId xmlns:a16="http://schemas.microsoft.com/office/drawing/2014/main" id="{0A254642-3F55-4406-B33D-0AC8A9A9A11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725" name="Text Box 69">
          <a:extLst>
            <a:ext uri="{FF2B5EF4-FFF2-40B4-BE49-F238E27FC236}">
              <a16:creationId xmlns:a16="http://schemas.microsoft.com/office/drawing/2014/main" id="{8119F6BA-F1C7-4EC1-85F6-6CA2560B74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726" name="Text Box 70">
          <a:extLst>
            <a:ext uri="{FF2B5EF4-FFF2-40B4-BE49-F238E27FC236}">
              <a16:creationId xmlns:a16="http://schemas.microsoft.com/office/drawing/2014/main" id="{8B004259-E59D-46E6-8AF5-90A619BFAE8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727" name="Text Box 71">
          <a:extLst>
            <a:ext uri="{FF2B5EF4-FFF2-40B4-BE49-F238E27FC236}">
              <a16:creationId xmlns:a16="http://schemas.microsoft.com/office/drawing/2014/main" id="{5E2D743E-244F-48C5-91C4-4BBB6588EB4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728" name="Text Box 72">
          <a:extLst>
            <a:ext uri="{FF2B5EF4-FFF2-40B4-BE49-F238E27FC236}">
              <a16:creationId xmlns:a16="http://schemas.microsoft.com/office/drawing/2014/main" id="{C3A8BED9-428E-4CB4-A843-7C97D9C545D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47625"/>
    <xdr:sp macro="" textlink="">
      <xdr:nvSpPr>
        <xdr:cNvPr id="729" name="Text Box 73">
          <a:extLst>
            <a:ext uri="{FF2B5EF4-FFF2-40B4-BE49-F238E27FC236}">
              <a16:creationId xmlns:a16="http://schemas.microsoft.com/office/drawing/2014/main" id="{536E7B32-43CF-46D3-A70E-3F24D6C618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30" name="Text Box 46">
          <a:extLst>
            <a:ext uri="{FF2B5EF4-FFF2-40B4-BE49-F238E27FC236}">
              <a16:creationId xmlns:a16="http://schemas.microsoft.com/office/drawing/2014/main" id="{07DA9A03-DAC4-4863-9446-B8961D70A3D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31" name="Text Box 43">
          <a:extLst>
            <a:ext uri="{FF2B5EF4-FFF2-40B4-BE49-F238E27FC236}">
              <a16:creationId xmlns:a16="http://schemas.microsoft.com/office/drawing/2014/main" id="{404E0463-B92C-4B39-B40A-D5031137D3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58D9EA91-6503-4D39-9865-DDA1866BD8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71153534-FDA4-4CB7-994F-E6D0BB9C026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734" name="Text Box 10">
          <a:extLst>
            <a:ext uri="{FF2B5EF4-FFF2-40B4-BE49-F238E27FC236}">
              <a16:creationId xmlns:a16="http://schemas.microsoft.com/office/drawing/2014/main" id="{68AA3E24-C104-4939-B023-D4FC6920CE06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206</xdr:row>
      <xdr:rowOff>0</xdr:rowOff>
    </xdr:from>
    <xdr:ext cx="0" cy="171450"/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id="{C032AC7A-E48F-420A-A566-88159246070E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736" name="Text Box 65">
          <a:extLst>
            <a:ext uri="{FF2B5EF4-FFF2-40B4-BE49-F238E27FC236}">
              <a16:creationId xmlns:a16="http://schemas.microsoft.com/office/drawing/2014/main" id="{52E289AF-ACB2-4311-83B1-27D17A14D9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737" name="Text Box 91">
          <a:extLst>
            <a:ext uri="{FF2B5EF4-FFF2-40B4-BE49-F238E27FC236}">
              <a16:creationId xmlns:a16="http://schemas.microsoft.com/office/drawing/2014/main" id="{A474F566-336C-431C-9B59-36659383CDD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738" name="Text Box 65">
          <a:extLst>
            <a:ext uri="{FF2B5EF4-FFF2-40B4-BE49-F238E27FC236}">
              <a16:creationId xmlns:a16="http://schemas.microsoft.com/office/drawing/2014/main" id="{BEFD587B-5023-4CD1-A8B8-E52F40A6A5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171450"/>
    <xdr:sp macro="" textlink="">
      <xdr:nvSpPr>
        <xdr:cNvPr id="739" name="Text Box 91">
          <a:extLst>
            <a:ext uri="{FF2B5EF4-FFF2-40B4-BE49-F238E27FC236}">
              <a16:creationId xmlns:a16="http://schemas.microsoft.com/office/drawing/2014/main" id="{8A510202-CA8F-4C96-886E-8EADC924ABC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4C706ACF-A415-4654-A25E-1AA66734243B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76200" cy="171450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47C514B1-7AEB-46F1-A8BA-498322E19D9F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42" name="Text Box 68">
          <a:extLst>
            <a:ext uri="{FF2B5EF4-FFF2-40B4-BE49-F238E27FC236}">
              <a16:creationId xmlns:a16="http://schemas.microsoft.com/office/drawing/2014/main" id="{78DE085D-623B-4EB0-BBDB-3E8C38B8F28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43" name="Text Box 69">
          <a:extLst>
            <a:ext uri="{FF2B5EF4-FFF2-40B4-BE49-F238E27FC236}">
              <a16:creationId xmlns:a16="http://schemas.microsoft.com/office/drawing/2014/main" id="{0DCF45E4-D232-4C6D-9D0F-12986F3B96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44" name="Text Box 70">
          <a:extLst>
            <a:ext uri="{FF2B5EF4-FFF2-40B4-BE49-F238E27FC236}">
              <a16:creationId xmlns:a16="http://schemas.microsoft.com/office/drawing/2014/main" id="{FE5B2477-98AC-4F4F-AD0E-AB798EDE56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45" name="Text Box 71">
          <a:extLst>
            <a:ext uri="{FF2B5EF4-FFF2-40B4-BE49-F238E27FC236}">
              <a16:creationId xmlns:a16="http://schemas.microsoft.com/office/drawing/2014/main" id="{9EC24071-50CF-4E33-BCAE-AB7FD2F8440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46" name="Text Box 72">
          <a:extLst>
            <a:ext uri="{FF2B5EF4-FFF2-40B4-BE49-F238E27FC236}">
              <a16:creationId xmlns:a16="http://schemas.microsoft.com/office/drawing/2014/main" id="{8E64077A-1F90-404C-95EB-C0C5E8351E8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47" name="Text Box 73">
          <a:extLst>
            <a:ext uri="{FF2B5EF4-FFF2-40B4-BE49-F238E27FC236}">
              <a16:creationId xmlns:a16="http://schemas.microsoft.com/office/drawing/2014/main" id="{EB3A6589-0955-47A2-B096-331569E612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3B18AABB-98D4-4E1A-B31F-2F7F5CF2C7A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49" name="Text Box 43">
          <a:extLst>
            <a:ext uri="{FF2B5EF4-FFF2-40B4-BE49-F238E27FC236}">
              <a16:creationId xmlns:a16="http://schemas.microsoft.com/office/drawing/2014/main" id="{F61D4C9D-29C6-4CF4-92AB-88C8BFFAB68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9D7A4E92-A8C8-4E44-BB46-E87A15D8D5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95EC6339-D202-412B-9EF5-778F2AE711D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52" name="Text Box 68">
          <a:extLst>
            <a:ext uri="{FF2B5EF4-FFF2-40B4-BE49-F238E27FC236}">
              <a16:creationId xmlns:a16="http://schemas.microsoft.com/office/drawing/2014/main" id="{A0BEAAD8-CE8E-451D-95FB-90B3F273D6E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53" name="Text Box 69">
          <a:extLst>
            <a:ext uri="{FF2B5EF4-FFF2-40B4-BE49-F238E27FC236}">
              <a16:creationId xmlns:a16="http://schemas.microsoft.com/office/drawing/2014/main" id="{926888A7-3DEA-42B0-BCF5-4A91720362C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54" name="Text Box 70">
          <a:extLst>
            <a:ext uri="{FF2B5EF4-FFF2-40B4-BE49-F238E27FC236}">
              <a16:creationId xmlns:a16="http://schemas.microsoft.com/office/drawing/2014/main" id="{89552747-A748-4066-A03B-1009DBFC44F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55" name="Text Box 71">
          <a:extLst>
            <a:ext uri="{FF2B5EF4-FFF2-40B4-BE49-F238E27FC236}">
              <a16:creationId xmlns:a16="http://schemas.microsoft.com/office/drawing/2014/main" id="{E4EFFDC0-A6D4-4110-9E7F-0E526B74F6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56" name="Text Box 72">
          <a:extLst>
            <a:ext uri="{FF2B5EF4-FFF2-40B4-BE49-F238E27FC236}">
              <a16:creationId xmlns:a16="http://schemas.microsoft.com/office/drawing/2014/main" id="{99764E5B-6D9C-487B-9AA2-2842EF55847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66675"/>
    <xdr:sp macro="" textlink="">
      <xdr:nvSpPr>
        <xdr:cNvPr id="757" name="Text Box 73">
          <a:extLst>
            <a:ext uri="{FF2B5EF4-FFF2-40B4-BE49-F238E27FC236}">
              <a16:creationId xmlns:a16="http://schemas.microsoft.com/office/drawing/2014/main" id="{AF670032-6270-4AC9-BDA0-EE689A24555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290DBCF5-CF55-4F00-9A4B-13DAA5A0F8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227C41B-0452-49F7-B46E-04DFC8BB55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78097768-9148-4849-AB5E-EEF867EB4B6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206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C45212AB-5957-4D81-BBAD-D69690E9442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762" name="Text Box 68">
          <a:extLst>
            <a:ext uri="{FF2B5EF4-FFF2-40B4-BE49-F238E27FC236}">
              <a16:creationId xmlns:a16="http://schemas.microsoft.com/office/drawing/2014/main" id="{9CAB901D-15A7-4CEF-AD57-A39C744E18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763" name="Text Box 69">
          <a:extLst>
            <a:ext uri="{FF2B5EF4-FFF2-40B4-BE49-F238E27FC236}">
              <a16:creationId xmlns:a16="http://schemas.microsoft.com/office/drawing/2014/main" id="{83689882-94C5-4AD7-9403-B13673F58BB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764" name="Text Box 70">
          <a:extLst>
            <a:ext uri="{FF2B5EF4-FFF2-40B4-BE49-F238E27FC236}">
              <a16:creationId xmlns:a16="http://schemas.microsoft.com/office/drawing/2014/main" id="{31E65755-870D-4405-95F9-1857C68428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765" name="Text Box 71">
          <a:extLst>
            <a:ext uri="{FF2B5EF4-FFF2-40B4-BE49-F238E27FC236}">
              <a16:creationId xmlns:a16="http://schemas.microsoft.com/office/drawing/2014/main" id="{59F20CAE-BBA5-4DBC-B6BA-042DA1F57EE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766" name="Text Box 72">
          <a:extLst>
            <a:ext uri="{FF2B5EF4-FFF2-40B4-BE49-F238E27FC236}">
              <a16:creationId xmlns:a16="http://schemas.microsoft.com/office/drawing/2014/main" id="{F34DE826-03CA-4ABD-B527-3319FA3C04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767" name="Text Box 73">
          <a:extLst>
            <a:ext uri="{FF2B5EF4-FFF2-40B4-BE49-F238E27FC236}">
              <a16:creationId xmlns:a16="http://schemas.microsoft.com/office/drawing/2014/main" id="{78C98488-37AC-4B76-AFE9-F16271D7BD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854A370F-3346-402A-B67F-1844D06478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D29337F6-0B9C-4453-9BB1-87D036E92B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770" name="Text Box 46">
          <a:extLst>
            <a:ext uri="{FF2B5EF4-FFF2-40B4-BE49-F238E27FC236}">
              <a16:creationId xmlns:a16="http://schemas.microsoft.com/office/drawing/2014/main" id="{FBC0940F-FDBA-4521-A68F-36E4DB3A53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771" name="Text Box 43">
          <a:extLst>
            <a:ext uri="{FF2B5EF4-FFF2-40B4-BE49-F238E27FC236}">
              <a16:creationId xmlns:a16="http://schemas.microsoft.com/office/drawing/2014/main" id="{D2F75986-794D-4683-A117-446D3AC1BF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181</xdr:row>
      <xdr:rowOff>0</xdr:rowOff>
    </xdr:from>
    <xdr:to>
      <xdr:col>1</xdr:col>
      <xdr:colOff>790575</xdr:colOff>
      <xdr:row>181</xdr:row>
      <xdr:rowOff>171450</xdr:rowOff>
    </xdr:to>
    <xdr:sp macro="" textlink="">
      <xdr:nvSpPr>
        <xdr:cNvPr id="772" name="Text Box 10">
          <a:extLst>
            <a:ext uri="{FF2B5EF4-FFF2-40B4-BE49-F238E27FC236}">
              <a16:creationId xmlns:a16="http://schemas.microsoft.com/office/drawing/2014/main" id="{E202DF04-D469-4F6E-82EC-0D061EBD0FA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181</xdr:row>
      <xdr:rowOff>0</xdr:rowOff>
    </xdr:from>
    <xdr:to>
      <xdr:col>1</xdr:col>
      <xdr:colOff>790575</xdr:colOff>
      <xdr:row>181</xdr:row>
      <xdr:rowOff>171450</xdr:rowOff>
    </xdr:to>
    <xdr:sp macro="" textlink="">
      <xdr:nvSpPr>
        <xdr:cNvPr id="773" name="Text Box 11">
          <a:extLst>
            <a:ext uri="{FF2B5EF4-FFF2-40B4-BE49-F238E27FC236}">
              <a16:creationId xmlns:a16="http://schemas.microsoft.com/office/drawing/2014/main" id="{46579B50-1DC4-45A6-881D-4DF2FDF95932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171450</xdr:rowOff>
    </xdr:to>
    <xdr:sp macro="" textlink="">
      <xdr:nvSpPr>
        <xdr:cNvPr id="774" name="Text Box 65">
          <a:extLst>
            <a:ext uri="{FF2B5EF4-FFF2-40B4-BE49-F238E27FC236}">
              <a16:creationId xmlns:a16="http://schemas.microsoft.com/office/drawing/2014/main" id="{8B28A4E1-EA73-427C-B080-53E680139C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171450</xdr:rowOff>
    </xdr:to>
    <xdr:sp macro="" textlink="">
      <xdr:nvSpPr>
        <xdr:cNvPr id="775" name="Text Box 91">
          <a:extLst>
            <a:ext uri="{FF2B5EF4-FFF2-40B4-BE49-F238E27FC236}">
              <a16:creationId xmlns:a16="http://schemas.microsoft.com/office/drawing/2014/main" id="{3D793020-F48B-4198-84D5-399CCA7B80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171450</xdr:rowOff>
    </xdr:to>
    <xdr:sp macro="" textlink="">
      <xdr:nvSpPr>
        <xdr:cNvPr id="776" name="Text Box 65">
          <a:extLst>
            <a:ext uri="{FF2B5EF4-FFF2-40B4-BE49-F238E27FC236}">
              <a16:creationId xmlns:a16="http://schemas.microsoft.com/office/drawing/2014/main" id="{92BE9428-EBD2-4D54-9A1B-FD32A9B402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171450</xdr:rowOff>
    </xdr:to>
    <xdr:sp macro="" textlink="">
      <xdr:nvSpPr>
        <xdr:cNvPr id="777" name="Text Box 91">
          <a:extLst>
            <a:ext uri="{FF2B5EF4-FFF2-40B4-BE49-F238E27FC236}">
              <a16:creationId xmlns:a16="http://schemas.microsoft.com/office/drawing/2014/main" id="{0B9F88A5-142E-4A91-A1DE-5700FC0063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76200</xdr:colOff>
      <xdr:row>181</xdr:row>
      <xdr:rowOff>171450</xdr:rowOff>
    </xdr:to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4BE05A5-2E88-4ACF-9984-2CD034F87CDD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76200</xdr:colOff>
      <xdr:row>181</xdr:row>
      <xdr:rowOff>171450</xdr:rowOff>
    </xdr:to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427AC059-CA31-4AD4-9DD5-3EA6D60341B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DFD39753-B8D1-4DFD-9318-12E2668583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599E9F07-AEDD-40A2-AC74-0F153A057E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471D62C6-585D-4BEF-8922-341B026574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FA057D87-C53D-4068-B681-A8ABDBCB40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3449F904-EE1F-4DE9-AE20-74BE60B96EF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96F3BCE0-1556-4F5A-A51E-27AFE86971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FD9EAEEA-C033-4D53-BCD0-58513B469D4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B05EF045-15D8-44AC-9801-158C104780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0FF01FA-1B76-46AF-B321-DB45C58B17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B0C118D0-0BA5-4585-B1F0-2092B9A6E5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790" name="Text Box 68">
          <a:extLst>
            <a:ext uri="{FF2B5EF4-FFF2-40B4-BE49-F238E27FC236}">
              <a16:creationId xmlns:a16="http://schemas.microsoft.com/office/drawing/2014/main" id="{E8F9A75A-CF2E-47AB-9FC0-D3871A4A85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791" name="Text Box 69">
          <a:extLst>
            <a:ext uri="{FF2B5EF4-FFF2-40B4-BE49-F238E27FC236}">
              <a16:creationId xmlns:a16="http://schemas.microsoft.com/office/drawing/2014/main" id="{12618CAE-FC52-4C48-A2A4-8ABDA37A49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792" name="Text Box 70">
          <a:extLst>
            <a:ext uri="{FF2B5EF4-FFF2-40B4-BE49-F238E27FC236}">
              <a16:creationId xmlns:a16="http://schemas.microsoft.com/office/drawing/2014/main" id="{DC92B89B-226B-4C7C-830D-A9923AF9D23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793" name="Text Box 71">
          <a:extLst>
            <a:ext uri="{FF2B5EF4-FFF2-40B4-BE49-F238E27FC236}">
              <a16:creationId xmlns:a16="http://schemas.microsoft.com/office/drawing/2014/main" id="{74802934-F04C-4CFE-8EDE-5D441F6EF6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794" name="Text Box 72">
          <a:extLst>
            <a:ext uri="{FF2B5EF4-FFF2-40B4-BE49-F238E27FC236}">
              <a16:creationId xmlns:a16="http://schemas.microsoft.com/office/drawing/2014/main" id="{B9B33860-738F-4DB7-83EF-6B7E93E891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795" name="Text Box 73">
          <a:extLst>
            <a:ext uri="{FF2B5EF4-FFF2-40B4-BE49-F238E27FC236}">
              <a16:creationId xmlns:a16="http://schemas.microsoft.com/office/drawing/2014/main" id="{0AB5B48F-CC17-4B52-80F3-B9E93B92168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796" name="Text Box 46">
          <a:extLst>
            <a:ext uri="{FF2B5EF4-FFF2-40B4-BE49-F238E27FC236}">
              <a16:creationId xmlns:a16="http://schemas.microsoft.com/office/drawing/2014/main" id="{6B044BD4-8301-4CB7-90B1-9022FC17AF5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797" name="Text Box 43">
          <a:extLst>
            <a:ext uri="{FF2B5EF4-FFF2-40B4-BE49-F238E27FC236}">
              <a16:creationId xmlns:a16="http://schemas.microsoft.com/office/drawing/2014/main" id="{8E3CAFC4-73D3-430F-ACAC-D5FBA551359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798" name="Text Box 46">
          <a:extLst>
            <a:ext uri="{FF2B5EF4-FFF2-40B4-BE49-F238E27FC236}">
              <a16:creationId xmlns:a16="http://schemas.microsoft.com/office/drawing/2014/main" id="{BD4CFBE1-742D-421C-BC34-4A531EEECD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799" name="Text Box 43">
          <a:extLst>
            <a:ext uri="{FF2B5EF4-FFF2-40B4-BE49-F238E27FC236}">
              <a16:creationId xmlns:a16="http://schemas.microsoft.com/office/drawing/2014/main" id="{D2F5B4EE-71FB-4669-AF9D-50358899E1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00" name="Text Box 68">
          <a:extLst>
            <a:ext uri="{FF2B5EF4-FFF2-40B4-BE49-F238E27FC236}">
              <a16:creationId xmlns:a16="http://schemas.microsoft.com/office/drawing/2014/main" id="{C8569B8C-3C5A-4CEC-8D02-9951BF5820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01" name="Text Box 69">
          <a:extLst>
            <a:ext uri="{FF2B5EF4-FFF2-40B4-BE49-F238E27FC236}">
              <a16:creationId xmlns:a16="http://schemas.microsoft.com/office/drawing/2014/main" id="{1A05C446-91E3-4FF1-9A16-B35BD50722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02" name="Text Box 70">
          <a:extLst>
            <a:ext uri="{FF2B5EF4-FFF2-40B4-BE49-F238E27FC236}">
              <a16:creationId xmlns:a16="http://schemas.microsoft.com/office/drawing/2014/main" id="{B3FCFDBF-8DCC-4C25-A6EC-F30800DFF7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03" name="Text Box 71">
          <a:extLst>
            <a:ext uri="{FF2B5EF4-FFF2-40B4-BE49-F238E27FC236}">
              <a16:creationId xmlns:a16="http://schemas.microsoft.com/office/drawing/2014/main" id="{81A33D5A-EFC1-46C2-B978-21A43C5894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04" name="Text Box 72">
          <a:extLst>
            <a:ext uri="{FF2B5EF4-FFF2-40B4-BE49-F238E27FC236}">
              <a16:creationId xmlns:a16="http://schemas.microsoft.com/office/drawing/2014/main" id="{45D6D614-71A2-49B6-B06D-BA4446D4BA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05" name="Text Box 73">
          <a:extLst>
            <a:ext uri="{FF2B5EF4-FFF2-40B4-BE49-F238E27FC236}">
              <a16:creationId xmlns:a16="http://schemas.microsoft.com/office/drawing/2014/main" id="{11272DC5-4E58-4303-89D5-186D24D66D8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06" name="Text Box 46">
          <a:extLst>
            <a:ext uri="{FF2B5EF4-FFF2-40B4-BE49-F238E27FC236}">
              <a16:creationId xmlns:a16="http://schemas.microsoft.com/office/drawing/2014/main" id="{0BA79A4A-163D-4DDC-870C-85EEFFADF3B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07" name="Text Box 43">
          <a:extLst>
            <a:ext uri="{FF2B5EF4-FFF2-40B4-BE49-F238E27FC236}">
              <a16:creationId xmlns:a16="http://schemas.microsoft.com/office/drawing/2014/main" id="{121EB6FF-4A86-4590-A0C8-8F897C3056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08" name="Text Box 46">
          <a:extLst>
            <a:ext uri="{FF2B5EF4-FFF2-40B4-BE49-F238E27FC236}">
              <a16:creationId xmlns:a16="http://schemas.microsoft.com/office/drawing/2014/main" id="{39BA396F-A86A-44E9-AA98-5B92C67DBA0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09" name="Text Box 43">
          <a:extLst>
            <a:ext uri="{FF2B5EF4-FFF2-40B4-BE49-F238E27FC236}">
              <a16:creationId xmlns:a16="http://schemas.microsoft.com/office/drawing/2014/main" id="{7CC2CEB6-B747-41FA-9652-85D92B90D0F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181</xdr:row>
      <xdr:rowOff>0</xdr:rowOff>
    </xdr:from>
    <xdr:to>
      <xdr:col>1</xdr:col>
      <xdr:colOff>790575</xdr:colOff>
      <xdr:row>181</xdr:row>
      <xdr:rowOff>171450</xdr:rowOff>
    </xdr:to>
    <xdr:sp macro="" textlink="">
      <xdr:nvSpPr>
        <xdr:cNvPr id="810" name="Text Box 10">
          <a:extLst>
            <a:ext uri="{FF2B5EF4-FFF2-40B4-BE49-F238E27FC236}">
              <a16:creationId xmlns:a16="http://schemas.microsoft.com/office/drawing/2014/main" id="{F2640415-2949-4762-9001-89FEEB8DA9B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181</xdr:row>
      <xdr:rowOff>0</xdr:rowOff>
    </xdr:from>
    <xdr:to>
      <xdr:col>1</xdr:col>
      <xdr:colOff>790575</xdr:colOff>
      <xdr:row>181</xdr:row>
      <xdr:rowOff>171450</xdr:rowOff>
    </xdr:to>
    <xdr:sp macro="" textlink="">
      <xdr:nvSpPr>
        <xdr:cNvPr id="811" name="Text Box 11">
          <a:extLst>
            <a:ext uri="{FF2B5EF4-FFF2-40B4-BE49-F238E27FC236}">
              <a16:creationId xmlns:a16="http://schemas.microsoft.com/office/drawing/2014/main" id="{28E7348D-BDC9-4247-A8D0-E2B2C6375D5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171450</xdr:rowOff>
    </xdr:to>
    <xdr:sp macro="" textlink="">
      <xdr:nvSpPr>
        <xdr:cNvPr id="812" name="Text Box 65">
          <a:extLst>
            <a:ext uri="{FF2B5EF4-FFF2-40B4-BE49-F238E27FC236}">
              <a16:creationId xmlns:a16="http://schemas.microsoft.com/office/drawing/2014/main" id="{94EE75FD-6BC4-4AB3-B9D9-D2EC5E8857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171450</xdr:rowOff>
    </xdr:to>
    <xdr:sp macro="" textlink="">
      <xdr:nvSpPr>
        <xdr:cNvPr id="813" name="Text Box 91">
          <a:extLst>
            <a:ext uri="{FF2B5EF4-FFF2-40B4-BE49-F238E27FC236}">
              <a16:creationId xmlns:a16="http://schemas.microsoft.com/office/drawing/2014/main" id="{FA09B23A-16B8-4276-893D-652E446214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171450</xdr:rowOff>
    </xdr:to>
    <xdr:sp macro="" textlink="">
      <xdr:nvSpPr>
        <xdr:cNvPr id="814" name="Text Box 65">
          <a:extLst>
            <a:ext uri="{FF2B5EF4-FFF2-40B4-BE49-F238E27FC236}">
              <a16:creationId xmlns:a16="http://schemas.microsoft.com/office/drawing/2014/main" id="{257A91C6-1F2C-4A08-8D42-39B5A42ACA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171450</xdr:rowOff>
    </xdr:to>
    <xdr:sp macro="" textlink="">
      <xdr:nvSpPr>
        <xdr:cNvPr id="815" name="Text Box 91">
          <a:extLst>
            <a:ext uri="{FF2B5EF4-FFF2-40B4-BE49-F238E27FC236}">
              <a16:creationId xmlns:a16="http://schemas.microsoft.com/office/drawing/2014/main" id="{AD219A8E-5F7F-475D-9ABD-FBDF0DC14B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76200</xdr:colOff>
      <xdr:row>181</xdr:row>
      <xdr:rowOff>171450</xdr:rowOff>
    </xdr:to>
    <xdr:sp macro="" textlink="">
      <xdr:nvSpPr>
        <xdr:cNvPr id="816" name="Text Box 46">
          <a:extLst>
            <a:ext uri="{FF2B5EF4-FFF2-40B4-BE49-F238E27FC236}">
              <a16:creationId xmlns:a16="http://schemas.microsoft.com/office/drawing/2014/main" id="{AFEBD614-6CE3-42F6-962A-DB5862F03539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76200</xdr:colOff>
      <xdr:row>181</xdr:row>
      <xdr:rowOff>171450</xdr:rowOff>
    </xdr:to>
    <xdr:sp macro="" textlink="">
      <xdr:nvSpPr>
        <xdr:cNvPr id="817" name="Text Box 43">
          <a:extLst>
            <a:ext uri="{FF2B5EF4-FFF2-40B4-BE49-F238E27FC236}">
              <a16:creationId xmlns:a16="http://schemas.microsoft.com/office/drawing/2014/main" id="{33276EFA-984E-4833-990D-E21B9EEF93C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18" name="Text Box 68">
          <a:extLst>
            <a:ext uri="{FF2B5EF4-FFF2-40B4-BE49-F238E27FC236}">
              <a16:creationId xmlns:a16="http://schemas.microsoft.com/office/drawing/2014/main" id="{6CB5E9E7-5AA7-46BA-8F2C-5E150A54B75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19" name="Text Box 69">
          <a:extLst>
            <a:ext uri="{FF2B5EF4-FFF2-40B4-BE49-F238E27FC236}">
              <a16:creationId xmlns:a16="http://schemas.microsoft.com/office/drawing/2014/main" id="{6B3E0F1C-8930-4AE1-BEAD-ABD740DFA9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20" name="Text Box 70">
          <a:extLst>
            <a:ext uri="{FF2B5EF4-FFF2-40B4-BE49-F238E27FC236}">
              <a16:creationId xmlns:a16="http://schemas.microsoft.com/office/drawing/2014/main" id="{E56FAF8F-2519-4582-9AE6-A843EAE2202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21" name="Text Box 71">
          <a:extLst>
            <a:ext uri="{FF2B5EF4-FFF2-40B4-BE49-F238E27FC236}">
              <a16:creationId xmlns:a16="http://schemas.microsoft.com/office/drawing/2014/main" id="{41639685-C6D6-48E1-BEFD-61CC83C14E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22" name="Text Box 72">
          <a:extLst>
            <a:ext uri="{FF2B5EF4-FFF2-40B4-BE49-F238E27FC236}">
              <a16:creationId xmlns:a16="http://schemas.microsoft.com/office/drawing/2014/main" id="{BA4AE47B-EED8-4419-AF2F-96D3FA5AE7C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23" name="Text Box 73">
          <a:extLst>
            <a:ext uri="{FF2B5EF4-FFF2-40B4-BE49-F238E27FC236}">
              <a16:creationId xmlns:a16="http://schemas.microsoft.com/office/drawing/2014/main" id="{E6DB037F-B251-41FD-8457-4493DB51309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0C1D7A2B-62AD-48AB-9EDD-C223F91F7D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25" name="Text Box 43">
          <a:extLst>
            <a:ext uri="{FF2B5EF4-FFF2-40B4-BE49-F238E27FC236}">
              <a16:creationId xmlns:a16="http://schemas.microsoft.com/office/drawing/2014/main" id="{57EA46EA-C84A-4F10-8CB1-7ABEA67E23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26" name="Text Box 46">
          <a:extLst>
            <a:ext uri="{FF2B5EF4-FFF2-40B4-BE49-F238E27FC236}">
              <a16:creationId xmlns:a16="http://schemas.microsoft.com/office/drawing/2014/main" id="{9F3A7765-C3FA-4D2B-870F-70E094B867E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27" name="Text Box 43">
          <a:extLst>
            <a:ext uri="{FF2B5EF4-FFF2-40B4-BE49-F238E27FC236}">
              <a16:creationId xmlns:a16="http://schemas.microsoft.com/office/drawing/2014/main" id="{4793C17D-A138-4AE0-86C1-D104C2AAAA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865433BA-69B3-48C4-9E1C-FD71C37005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4EA57BD9-446C-48C9-8ACC-B0A025CC57C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B9CC9A2B-AAAD-4FE8-B3C7-4B9872B022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15C8AB44-BFB8-4D7E-BC60-20601B57D4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7B3107FA-DD76-4CD6-AB22-E3A79D9C991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708CF7B2-69D2-441E-8E32-91378C2B020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D404AE7C-EB4E-48EC-97BC-071B8BA1F28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266AE2BD-81A1-4F67-82BC-C9321700652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D5D0280D-157A-408F-B26B-3EBA5F638B5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69627373-3329-4EC4-A2EC-0D4CB999EE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71C0667A-B314-4B6D-A8AD-70338F13EA5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C5EA61C4-79B8-4CD9-A453-9D6C956C0C1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3F642996-493D-4EF7-81E5-8AD033FF856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D90BC0F6-3652-4408-A6F2-5B1311DB9F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EDAB859C-4748-4FC3-B6EA-80B994E929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D8541097-266B-4E43-8022-14580748A1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4E08AF49-62B1-4671-8EB8-CDE7630AF04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C03F4014-5213-4DFD-8B9D-1FCD0856AB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E6904D05-B11C-463F-A964-87A1DAD940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BAADDD40-3637-42B6-978D-30414A81E6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181</xdr:row>
      <xdr:rowOff>0</xdr:rowOff>
    </xdr:from>
    <xdr:to>
      <xdr:col>1</xdr:col>
      <xdr:colOff>790575</xdr:colOff>
      <xdr:row>181</xdr:row>
      <xdr:rowOff>171450</xdr:rowOff>
    </xdr:to>
    <xdr:sp macro="" textlink="">
      <xdr:nvSpPr>
        <xdr:cNvPr id="848" name="Text Box 10">
          <a:extLst>
            <a:ext uri="{FF2B5EF4-FFF2-40B4-BE49-F238E27FC236}">
              <a16:creationId xmlns:a16="http://schemas.microsoft.com/office/drawing/2014/main" id="{D7C44751-E443-455B-B012-2D8ACB1CC5CB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181</xdr:row>
      <xdr:rowOff>0</xdr:rowOff>
    </xdr:from>
    <xdr:to>
      <xdr:col>1</xdr:col>
      <xdr:colOff>790575</xdr:colOff>
      <xdr:row>181</xdr:row>
      <xdr:rowOff>171450</xdr:rowOff>
    </xdr:to>
    <xdr:sp macro="" textlink="">
      <xdr:nvSpPr>
        <xdr:cNvPr id="849" name="Text Box 11">
          <a:extLst>
            <a:ext uri="{FF2B5EF4-FFF2-40B4-BE49-F238E27FC236}">
              <a16:creationId xmlns:a16="http://schemas.microsoft.com/office/drawing/2014/main" id="{B75B2EE1-2E35-43BD-BB66-E70A54D91B0C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171450</xdr:rowOff>
    </xdr:to>
    <xdr:sp macro="" textlink="">
      <xdr:nvSpPr>
        <xdr:cNvPr id="850" name="Text Box 65">
          <a:extLst>
            <a:ext uri="{FF2B5EF4-FFF2-40B4-BE49-F238E27FC236}">
              <a16:creationId xmlns:a16="http://schemas.microsoft.com/office/drawing/2014/main" id="{23A31AE8-DB79-4568-8B2D-47BFE77AA8C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171450</xdr:rowOff>
    </xdr:to>
    <xdr:sp macro="" textlink="">
      <xdr:nvSpPr>
        <xdr:cNvPr id="851" name="Text Box 91">
          <a:extLst>
            <a:ext uri="{FF2B5EF4-FFF2-40B4-BE49-F238E27FC236}">
              <a16:creationId xmlns:a16="http://schemas.microsoft.com/office/drawing/2014/main" id="{BCC97EA6-FF32-47FD-8BE5-AFF06A6760A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171450</xdr:rowOff>
    </xdr:to>
    <xdr:sp macro="" textlink="">
      <xdr:nvSpPr>
        <xdr:cNvPr id="852" name="Text Box 65">
          <a:extLst>
            <a:ext uri="{FF2B5EF4-FFF2-40B4-BE49-F238E27FC236}">
              <a16:creationId xmlns:a16="http://schemas.microsoft.com/office/drawing/2014/main" id="{F0775B99-C65D-4061-8E0B-A5A0A594EE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171450</xdr:rowOff>
    </xdr:to>
    <xdr:sp macro="" textlink="">
      <xdr:nvSpPr>
        <xdr:cNvPr id="853" name="Text Box 91">
          <a:extLst>
            <a:ext uri="{FF2B5EF4-FFF2-40B4-BE49-F238E27FC236}">
              <a16:creationId xmlns:a16="http://schemas.microsoft.com/office/drawing/2014/main" id="{BD4C61C1-61A7-4F32-A223-4F9BF873B0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76200</xdr:colOff>
      <xdr:row>181</xdr:row>
      <xdr:rowOff>171450</xdr:rowOff>
    </xdr:to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73A3D2E4-6995-476D-852C-481DD59BBDFA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76200</xdr:colOff>
      <xdr:row>181</xdr:row>
      <xdr:rowOff>171450</xdr:rowOff>
    </xdr:to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1E0ACE2A-1A1E-4BAF-9151-1C81A5D9700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56" name="Text Box 68">
          <a:extLst>
            <a:ext uri="{FF2B5EF4-FFF2-40B4-BE49-F238E27FC236}">
              <a16:creationId xmlns:a16="http://schemas.microsoft.com/office/drawing/2014/main" id="{B2D5AC9F-CC23-4C77-A1EE-0DB22F563B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57" name="Text Box 69">
          <a:extLst>
            <a:ext uri="{FF2B5EF4-FFF2-40B4-BE49-F238E27FC236}">
              <a16:creationId xmlns:a16="http://schemas.microsoft.com/office/drawing/2014/main" id="{2D3AD5A6-6F64-4ED9-AADA-A151C7BC6C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58" name="Text Box 70">
          <a:extLst>
            <a:ext uri="{FF2B5EF4-FFF2-40B4-BE49-F238E27FC236}">
              <a16:creationId xmlns:a16="http://schemas.microsoft.com/office/drawing/2014/main" id="{346B8041-649C-4567-BED2-DF128335CE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59" name="Text Box 71">
          <a:extLst>
            <a:ext uri="{FF2B5EF4-FFF2-40B4-BE49-F238E27FC236}">
              <a16:creationId xmlns:a16="http://schemas.microsoft.com/office/drawing/2014/main" id="{021295CD-A6A0-470C-8753-4F7E5E6CB9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60" name="Text Box 72">
          <a:extLst>
            <a:ext uri="{FF2B5EF4-FFF2-40B4-BE49-F238E27FC236}">
              <a16:creationId xmlns:a16="http://schemas.microsoft.com/office/drawing/2014/main" id="{BF8556CC-3AC0-48D3-85F8-73368F0543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61" name="Text Box 73">
          <a:extLst>
            <a:ext uri="{FF2B5EF4-FFF2-40B4-BE49-F238E27FC236}">
              <a16:creationId xmlns:a16="http://schemas.microsoft.com/office/drawing/2014/main" id="{A13E4C87-7B65-4B3C-A7FC-F489EDE7137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62" name="Text Box 46">
          <a:extLst>
            <a:ext uri="{FF2B5EF4-FFF2-40B4-BE49-F238E27FC236}">
              <a16:creationId xmlns:a16="http://schemas.microsoft.com/office/drawing/2014/main" id="{18B0812C-4862-46BF-B165-65D9E2E3A74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63" name="Text Box 43">
          <a:extLst>
            <a:ext uri="{FF2B5EF4-FFF2-40B4-BE49-F238E27FC236}">
              <a16:creationId xmlns:a16="http://schemas.microsoft.com/office/drawing/2014/main" id="{08D1ECC5-392B-417B-B2E9-8ED22EFCB7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64" name="Text Box 46">
          <a:extLst>
            <a:ext uri="{FF2B5EF4-FFF2-40B4-BE49-F238E27FC236}">
              <a16:creationId xmlns:a16="http://schemas.microsoft.com/office/drawing/2014/main" id="{AB23FE15-5C1F-43E0-B15C-920708355E6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65" name="Text Box 43">
          <a:extLst>
            <a:ext uri="{FF2B5EF4-FFF2-40B4-BE49-F238E27FC236}">
              <a16:creationId xmlns:a16="http://schemas.microsoft.com/office/drawing/2014/main" id="{74FF9CA1-A147-4A89-8889-E297D64DAA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66" name="Text Box 68">
          <a:extLst>
            <a:ext uri="{FF2B5EF4-FFF2-40B4-BE49-F238E27FC236}">
              <a16:creationId xmlns:a16="http://schemas.microsoft.com/office/drawing/2014/main" id="{38070236-C2A1-4A22-9A53-86B33DEE9D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67" name="Text Box 69">
          <a:extLst>
            <a:ext uri="{FF2B5EF4-FFF2-40B4-BE49-F238E27FC236}">
              <a16:creationId xmlns:a16="http://schemas.microsoft.com/office/drawing/2014/main" id="{29F6A945-CF07-4642-A52E-B104922BC40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68" name="Text Box 70">
          <a:extLst>
            <a:ext uri="{FF2B5EF4-FFF2-40B4-BE49-F238E27FC236}">
              <a16:creationId xmlns:a16="http://schemas.microsoft.com/office/drawing/2014/main" id="{2837713A-7D12-4865-856A-EC62037359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69" name="Text Box 71">
          <a:extLst>
            <a:ext uri="{FF2B5EF4-FFF2-40B4-BE49-F238E27FC236}">
              <a16:creationId xmlns:a16="http://schemas.microsoft.com/office/drawing/2014/main" id="{79F48E19-9BCE-45FE-8927-82FFF951C7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70" name="Text Box 72">
          <a:extLst>
            <a:ext uri="{FF2B5EF4-FFF2-40B4-BE49-F238E27FC236}">
              <a16:creationId xmlns:a16="http://schemas.microsoft.com/office/drawing/2014/main" id="{6D89EFAC-16E1-430C-8AFC-CB10D26D8C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71" name="Text Box 73">
          <a:extLst>
            <a:ext uri="{FF2B5EF4-FFF2-40B4-BE49-F238E27FC236}">
              <a16:creationId xmlns:a16="http://schemas.microsoft.com/office/drawing/2014/main" id="{7785BB25-C4E4-4A66-A871-7D3F1F9ECE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72" name="Text Box 46">
          <a:extLst>
            <a:ext uri="{FF2B5EF4-FFF2-40B4-BE49-F238E27FC236}">
              <a16:creationId xmlns:a16="http://schemas.microsoft.com/office/drawing/2014/main" id="{4788C648-4A7E-4D97-A5F4-0FD9D3DDFC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73" name="Text Box 43">
          <a:extLst>
            <a:ext uri="{FF2B5EF4-FFF2-40B4-BE49-F238E27FC236}">
              <a16:creationId xmlns:a16="http://schemas.microsoft.com/office/drawing/2014/main" id="{D3F81707-0DE9-4E3F-AC6C-78B28211DE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74" name="Text Box 46">
          <a:extLst>
            <a:ext uri="{FF2B5EF4-FFF2-40B4-BE49-F238E27FC236}">
              <a16:creationId xmlns:a16="http://schemas.microsoft.com/office/drawing/2014/main" id="{A5808F91-658E-4FA6-835F-E9314FCB277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75" name="Text Box 43">
          <a:extLst>
            <a:ext uri="{FF2B5EF4-FFF2-40B4-BE49-F238E27FC236}">
              <a16:creationId xmlns:a16="http://schemas.microsoft.com/office/drawing/2014/main" id="{37CA8729-44F4-4E0F-91B5-D7E0A45070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76" name="Text Box 68">
          <a:extLst>
            <a:ext uri="{FF2B5EF4-FFF2-40B4-BE49-F238E27FC236}">
              <a16:creationId xmlns:a16="http://schemas.microsoft.com/office/drawing/2014/main" id="{6FC488D6-B693-46F9-9171-7DFD4ACDAE7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77" name="Text Box 69">
          <a:extLst>
            <a:ext uri="{FF2B5EF4-FFF2-40B4-BE49-F238E27FC236}">
              <a16:creationId xmlns:a16="http://schemas.microsoft.com/office/drawing/2014/main" id="{BD91E92C-1E23-41EB-A075-E9CC911A84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78" name="Text Box 70">
          <a:extLst>
            <a:ext uri="{FF2B5EF4-FFF2-40B4-BE49-F238E27FC236}">
              <a16:creationId xmlns:a16="http://schemas.microsoft.com/office/drawing/2014/main" id="{33F62C48-83B4-4B18-88D9-36DE26024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79" name="Text Box 71">
          <a:extLst>
            <a:ext uri="{FF2B5EF4-FFF2-40B4-BE49-F238E27FC236}">
              <a16:creationId xmlns:a16="http://schemas.microsoft.com/office/drawing/2014/main" id="{3E8AD781-9EB5-4E4B-AFFA-5D347C980A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80" name="Text Box 72">
          <a:extLst>
            <a:ext uri="{FF2B5EF4-FFF2-40B4-BE49-F238E27FC236}">
              <a16:creationId xmlns:a16="http://schemas.microsoft.com/office/drawing/2014/main" id="{86B81E59-B418-48E7-AC88-B979A243A4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47625</xdr:rowOff>
    </xdr:to>
    <xdr:sp macro="" textlink="">
      <xdr:nvSpPr>
        <xdr:cNvPr id="881" name="Text Box 73">
          <a:extLst>
            <a:ext uri="{FF2B5EF4-FFF2-40B4-BE49-F238E27FC236}">
              <a16:creationId xmlns:a16="http://schemas.microsoft.com/office/drawing/2014/main" id="{2152A08A-6440-409C-9F49-391C0CB9911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82" name="Text Box 46">
          <a:extLst>
            <a:ext uri="{FF2B5EF4-FFF2-40B4-BE49-F238E27FC236}">
              <a16:creationId xmlns:a16="http://schemas.microsoft.com/office/drawing/2014/main" id="{4146B935-1CD5-403D-A689-721E008AF30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83" name="Text Box 43">
          <a:extLst>
            <a:ext uri="{FF2B5EF4-FFF2-40B4-BE49-F238E27FC236}">
              <a16:creationId xmlns:a16="http://schemas.microsoft.com/office/drawing/2014/main" id="{A1549482-CC69-48B1-BEBD-BAF3277E76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84" name="Text Box 46">
          <a:extLst>
            <a:ext uri="{FF2B5EF4-FFF2-40B4-BE49-F238E27FC236}">
              <a16:creationId xmlns:a16="http://schemas.microsoft.com/office/drawing/2014/main" id="{41B9B87F-EB9B-4054-9E3C-4E6977778DF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85" name="Text Box 43">
          <a:extLst>
            <a:ext uri="{FF2B5EF4-FFF2-40B4-BE49-F238E27FC236}">
              <a16:creationId xmlns:a16="http://schemas.microsoft.com/office/drawing/2014/main" id="{4EF3140E-B8F8-4B50-8A69-0E5FF5F344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171450</xdr:rowOff>
    </xdr:to>
    <xdr:sp macro="" textlink="">
      <xdr:nvSpPr>
        <xdr:cNvPr id="886" name="Text Box 65">
          <a:extLst>
            <a:ext uri="{FF2B5EF4-FFF2-40B4-BE49-F238E27FC236}">
              <a16:creationId xmlns:a16="http://schemas.microsoft.com/office/drawing/2014/main" id="{ECF9E1EE-3EA1-4C85-8AE6-4B102B70385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171450</xdr:rowOff>
    </xdr:to>
    <xdr:sp macro="" textlink="">
      <xdr:nvSpPr>
        <xdr:cNvPr id="887" name="Text Box 91">
          <a:extLst>
            <a:ext uri="{FF2B5EF4-FFF2-40B4-BE49-F238E27FC236}">
              <a16:creationId xmlns:a16="http://schemas.microsoft.com/office/drawing/2014/main" id="{95DC7EF5-3D5D-4A38-A4F7-D5DACE74B8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171450</xdr:rowOff>
    </xdr:to>
    <xdr:sp macro="" textlink="">
      <xdr:nvSpPr>
        <xdr:cNvPr id="888" name="Text Box 65">
          <a:extLst>
            <a:ext uri="{FF2B5EF4-FFF2-40B4-BE49-F238E27FC236}">
              <a16:creationId xmlns:a16="http://schemas.microsoft.com/office/drawing/2014/main" id="{83B4C643-D5E2-448B-BA19-A0AF6D45B6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171450</xdr:rowOff>
    </xdr:to>
    <xdr:sp macro="" textlink="">
      <xdr:nvSpPr>
        <xdr:cNvPr id="889" name="Text Box 91">
          <a:extLst>
            <a:ext uri="{FF2B5EF4-FFF2-40B4-BE49-F238E27FC236}">
              <a16:creationId xmlns:a16="http://schemas.microsoft.com/office/drawing/2014/main" id="{685FB24A-81A5-4684-91C6-87D8CAF355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76200</xdr:colOff>
      <xdr:row>181</xdr:row>
      <xdr:rowOff>171450</xdr:rowOff>
    </xdr:to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499483E6-D025-4D56-B190-10105A7E0491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76200</xdr:colOff>
      <xdr:row>181</xdr:row>
      <xdr:rowOff>171450</xdr:rowOff>
    </xdr:to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52F1AC64-F6EA-478B-BFAB-5C418002863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92" name="Text Box 68">
          <a:extLst>
            <a:ext uri="{FF2B5EF4-FFF2-40B4-BE49-F238E27FC236}">
              <a16:creationId xmlns:a16="http://schemas.microsoft.com/office/drawing/2014/main" id="{A1BA46F1-7631-428A-AE98-933108F5F1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93" name="Text Box 69">
          <a:extLst>
            <a:ext uri="{FF2B5EF4-FFF2-40B4-BE49-F238E27FC236}">
              <a16:creationId xmlns:a16="http://schemas.microsoft.com/office/drawing/2014/main" id="{1B48FCD8-1E5D-4911-9EA5-7BBFF9DBD0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94" name="Text Box 70">
          <a:extLst>
            <a:ext uri="{FF2B5EF4-FFF2-40B4-BE49-F238E27FC236}">
              <a16:creationId xmlns:a16="http://schemas.microsoft.com/office/drawing/2014/main" id="{2F4CBC2C-CB39-4B0E-AFDE-85D23BA7D6A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95" name="Text Box 71">
          <a:extLst>
            <a:ext uri="{FF2B5EF4-FFF2-40B4-BE49-F238E27FC236}">
              <a16:creationId xmlns:a16="http://schemas.microsoft.com/office/drawing/2014/main" id="{0C6FB829-AA79-4F88-ACA4-6C38CF3401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96" name="Text Box 72">
          <a:extLst>
            <a:ext uri="{FF2B5EF4-FFF2-40B4-BE49-F238E27FC236}">
              <a16:creationId xmlns:a16="http://schemas.microsoft.com/office/drawing/2014/main" id="{CD091AEA-B469-46AB-AC1F-8CFD608DFB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897" name="Text Box 73">
          <a:extLst>
            <a:ext uri="{FF2B5EF4-FFF2-40B4-BE49-F238E27FC236}">
              <a16:creationId xmlns:a16="http://schemas.microsoft.com/office/drawing/2014/main" id="{2C147D5C-7611-4F2F-B9C7-0CD98FB140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7C0E32FA-D96A-4BFB-BD01-D872FE1C44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79467348-4690-409E-963E-0868FEF4D7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900" name="Text Box 46">
          <a:extLst>
            <a:ext uri="{FF2B5EF4-FFF2-40B4-BE49-F238E27FC236}">
              <a16:creationId xmlns:a16="http://schemas.microsoft.com/office/drawing/2014/main" id="{2CAB9810-11EF-4EC8-A6B4-5CCEBA6C15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901" name="Text Box 43">
          <a:extLst>
            <a:ext uri="{FF2B5EF4-FFF2-40B4-BE49-F238E27FC236}">
              <a16:creationId xmlns:a16="http://schemas.microsoft.com/office/drawing/2014/main" id="{A69AC537-2468-4754-B044-3BCBB423495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902" name="Text Box 68">
          <a:extLst>
            <a:ext uri="{FF2B5EF4-FFF2-40B4-BE49-F238E27FC236}">
              <a16:creationId xmlns:a16="http://schemas.microsoft.com/office/drawing/2014/main" id="{AD834F22-1B8A-408B-B6D1-EB0C6AC52C6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903" name="Text Box 69">
          <a:extLst>
            <a:ext uri="{FF2B5EF4-FFF2-40B4-BE49-F238E27FC236}">
              <a16:creationId xmlns:a16="http://schemas.microsoft.com/office/drawing/2014/main" id="{194C63F3-C825-411F-B9C6-28A1F9633E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904" name="Text Box 70">
          <a:extLst>
            <a:ext uri="{FF2B5EF4-FFF2-40B4-BE49-F238E27FC236}">
              <a16:creationId xmlns:a16="http://schemas.microsoft.com/office/drawing/2014/main" id="{37FD7F15-191E-4AB7-8628-505BA7868AD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905" name="Text Box 71">
          <a:extLst>
            <a:ext uri="{FF2B5EF4-FFF2-40B4-BE49-F238E27FC236}">
              <a16:creationId xmlns:a16="http://schemas.microsoft.com/office/drawing/2014/main" id="{3DD139A7-026E-48EB-992E-AEEC38CF4B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906" name="Text Box 72">
          <a:extLst>
            <a:ext uri="{FF2B5EF4-FFF2-40B4-BE49-F238E27FC236}">
              <a16:creationId xmlns:a16="http://schemas.microsoft.com/office/drawing/2014/main" id="{538FDBE3-DFAA-43AA-8B57-18EDA5D65DD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66675</xdr:rowOff>
    </xdr:to>
    <xdr:sp macro="" textlink="">
      <xdr:nvSpPr>
        <xdr:cNvPr id="907" name="Text Box 73">
          <a:extLst>
            <a:ext uri="{FF2B5EF4-FFF2-40B4-BE49-F238E27FC236}">
              <a16:creationId xmlns:a16="http://schemas.microsoft.com/office/drawing/2014/main" id="{DCE105AB-5051-4DB1-8992-E4020293F43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3DA562EB-E126-47FF-B416-5B13CC219C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400CDC7D-BF5C-408A-98EB-18B59B32975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76200</xdr:colOff>
      <xdr:row>181</xdr:row>
      <xdr:rowOff>28575</xdr:rowOff>
    </xdr:to>
    <xdr:sp macro="" textlink="">
      <xdr:nvSpPr>
        <xdr:cNvPr id="910" name="Text Box 46">
          <a:extLst>
            <a:ext uri="{FF2B5EF4-FFF2-40B4-BE49-F238E27FC236}">
              <a16:creationId xmlns:a16="http://schemas.microsoft.com/office/drawing/2014/main" id="{DF0FC50F-C7AA-4DBC-9726-039068BF5A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11" name="Text Box 68">
          <a:extLst>
            <a:ext uri="{FF2B5EF4-FFF2-40B4-BE49-F238E27FC236}">
              <a16:creationId xmlns:a16="http://schemas.microsoft.com/office/drawing/2014/main" id="{831FA63D-7802-4E53-BEE3-AF2DF43054C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12" name="Text Box 69">
          <a:extLst>
            <a:ext uri="{FF2B5EF4-FFF2-40B4-BE49-F238E27FC236}">
              <a16:creationId xmlns:a16="http://schemas.microsoft.com/office/drawing/2014/main" id="{E9C44A44-75A9-4BDE-A6D1-C41363264AD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13" name="Text Box 70">
          <a:extLst>
            <a:ext uri="{FF2B5EF4-FFF2-40B4-BE49-F238E27FC236}">
              <a16:creationId xmlns:a16="http://schemas.microsoft.com/office/drawing/2014/main" id="{42832198-48F9-42C4-998D-896F6E007DD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14" name="Text Box 71">
          <a:extLst>
            <a:ext uri="{FF2B5EF4-FFF2-40B4-BE49-F238E27FC236}">
              <a16:creationId xmlns:a16="http://schemas.microsoft.com/office/drawing/2014/main" id="{23AAD280-DF8C-4CF6-A998-EEAA7B4CAC7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15" name="Text Box 72">
          <a:extLst>
            <a:ext uri="{FF2B5EF4-FFF2-40B4-BE49-F238E27FC236}">
              <a16:creationId xmlns:a16="http://schemas.microsoft.com/office/drawing/2014/main" id="{EC6AF677-DCFF-4B90-A3A6-0DEE602C6B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16" name="Text Box 73">
          <a:extLst>
            <a:ext uri="{FF2B5EF4-FFF2-40B4-BE49-F238E27FC236}">
              <a16:creationId xmlns:a16="http://schemas.microsoft.com/office/drawing/2014/main" id="{FB3EB0EA-B87C-415A-98C1-CC2C295AB3F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17" name="Text Box 46">
          <a:extLst>
            <a:ext uri="{FF2B5EF4-FFF2-40B4-BE49-F238E27FC236}">
              <a16:creationId xmlns:a16="http://schemas.microsoft.com/office/drawing/2014/main" id="{A7501BE2-300E-45FD-9220-8F52570756F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18" name="Text Box 43">
          <a:extLst>
            <a:ext uri="{FF2B5EF4-FFF2-40B4-BE49-F238E27FC236}">
              <a16:creationId xmlns:a16="http://schemas.microsoft.com/office/drawing/2014/main" id="{37CCFEB2-8EC5-42A8-944A-613AD7A228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19" name="Text Box 46">
          <a:extLst>
            <a:ext uri="{FF2B5EF4-FFF2-40B4-BE49-F238E27FC236}">
              <a16:creationId xmlns:a16="http://schemas.microsoft.com/office/drawing/2014/main" id="{73DC1290-4AD4-4753-BA8B-4F72BD4B49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20" name="Text Box 43">
          <a:extLst>
            <a:ext uri="{FF2B5EF4-FFF2-40B4-BE49-F238E27FC236}">
              <a16:creationId xmlns:a16="http://schemas.microsoft.com/office/drawing/2014/main" id="{42D14C14-717B-4BE0-908D-CBC8466FA6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921" name="Text Box 10">
          <a:extLst>
            <a:ext uri="{FF2B5EF4-FFF2-40B4-BE49-F238E27FC236}">
              <a16:creationId xmlns:a16="http://schemas.microsoft.com/office/drawing/2014/main" id="{B7CED046-72F5-4A4C-8758-E2F836E5DFD5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922" name="Text Box 11">
          <a:extLst>
            <a:ext uri="{FF2B5EF4-FFF2-40B4-BE49-F238E27FC236}">
              <a16:creationId xmlns:a16="http://schemas.microsoft.com/office/drawing/2014/main" id="{98EDA5B2-490A-479F-97AB-B08F97B594E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923" name="Text Box 65">
          <a:extLst>
            <a:ext uri="{FF2B5EF4-FFF2-40B4-BE49-F238E27FC236}">
              <a16:creationId xmlns:a16="http://schemas.microsoft.com/office/drawing/2014/main" id="{3ECEDAB2-A469-4760-91E0-FEC1AB40AB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924" name="Text Box 91">
          <a:extLst>
            <a:ext uri="{FF2B5EF4-FFF2-40B4-BE49-F238E27FC236}">
              <a16:creationId xmlns:a16="http://schemas.microsoft.com/office/drawing/2014/main" id="{926E66BB-6EC8-4526-9089-3B2F9AC7CE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925" name="Text Box 65">
          <a:extLst>
            <a:ext uri="{FF2B5EF4-FFF2-40B4-BE49-F238E27FC236}">
              <a16:creationId xmlns:a16="http://schemas.microsoft.com/office/drawing/2014/main" id="{72E71E4B-0CA5-4AF4-BDCE-2CD743BD7C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926" name="Text Box 91">
          <a:extLst>
            <a:ext uri="{FF2B5EF4-FFF2-40B4-BE49-F238E27FC236}">
              <a16:creationId xmlns:a16="http://schemas.microsoft.com/office/drawing/2014/main" id="{DEFBB895-D690-45EC-B415-118E559D41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76200" cy="171450"/>
    <xdr:sp macro="" textlink="">
      <xdr:nvSpPr>
        <xdr:cNvPr id="927" name="Text Box 46">
          <a:extLst>
            <a:ext uri="{FF2B5EF4-FFF2-40B4-BE49-F238E27FC236}">
              <a16:creationId xmlns:a16="http://schemas.microsoft.com/office/drawing/2014/main" id="{1ED8E318-C14F-45E2-A580-6EEABCBDB02D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76200" cy="171450"/>
    <xdr:sp macro="" textlink="">
      <xdr:nvSpPr>
        <xdr:cNvPr id="928" name="Text Box 43">
          <a:extLst>
            <a:ext uri="{FF2B5EF4-FFF2-40B4-BE49-F238E27FC236}">
              <a16:creationId xmlns:a16="http://schemas.microsoft.com/office/drawing/2014/main" id="{9CFFB50D-C15B-455E-974D-41DF7AC011C8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29" name="Text Box 68">
          <a:extLst>
            <a:ext uri="{FF2B5EF4-FFF2-40B4-BE49-F238E27FC236}">
              <a16:creationId xmlns:a16="http://schemas.microsoft.com/office/drawing/2014/main" id="{14B206DC-8C02-4CE8-BD48-C6E5B25A82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30" name="Text Box 69">
          <a:extLst>
            <a:ext uri="{FF2B5EF4-FFF2-40B4-BE49-F238E27FC236}">
              <a16:creationId xmlns:a16="http://schemas.microsoft.com/office/drawing/2014/main" id="{01611739-0446-4326-BE79-4F59E29E58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31" name="Text Box 70">
          <a:extLst>
            <a:ext uri="{FF2B5EF4-FFF2-40B4-BE49-F238E27FC236}">
              <a16:creationId xmlns:a16="http://schemas.microsoft.com/office/drawing/2014/main" id="{E0A02375-DB39-439F-9246-1CC103D6BA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32" name="Text Box 71">
          <a:extLst>
            <a:ext uri="{FF2B5EF4-FFF2-40B4-BE49-F238E27FC236}">
              <a16:creationId xmlns:a16="http://schemas.microsoft.com/office/drawing/2014/main" id="{B1815EA6-A882-4556-B9EF-C65088DE8F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33" name="Text Box 72">
          <a:extLst>
            <a:ext uri="{FF2B5EF4-FFF2-40B4-BE49-F238E27FC236}">
              <a16:creationId xmlns:a16="http://schemas.microsoft.com/office/drawing/2014/main" id="{FC5DF542-E3DB-4855-B054-40BB1DC553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34" name="Text Box 73">
          <a:extLst>
            <a:ext uri="{FF2B5EF4-FFF2-40B4-BE49-F238E27FC236}">
              <a16:creationId xmlns:a16="http://schemas.microsoft.com/office/drawing/2014/main" id="{12845A78-C11E-4996-8162-64F8203538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35" name="Text Box 46">
          <a:extLst>
            <a:ext uri="{FF2B5EF4-FFF2-40B4-BE49-F238E27FC236}">
              <a16:creationId xmlns:a16="http://schemas.microsoft.com/office/drawing/2014/main" id="{8D6A4A30-06E9-4337-B086-ABD5BB077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36" name="Text Box 43">
          <a:extLst>
            <a:ext uri="{FF2B5EF4-FFF2-40B4-BE49-F238E27FC236}">
              <a16:creationId xmlns:a16="http://schemas.microsoft.com/office/drawing/2014/main" id="{323F74DA-010F-4641-9539-65DCCD49F2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37" name="Text Box 46">
          <a:extLst>
            <a:ext uri="{FF2B5EF4-FFF2-40B4-BE49-F238E27FC236}">
              <a16:creationId xmlns:a16="http://schemas.microsoft.com/office/drawing/2014/main" id="{6D576A6A-DCC5-4F1A-BA56-ED098E06C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38" name="Text Box 43">
          <a:extLst>
            <a:ext uri="{FF2B5EF4-FFF2-40B4-BE49-F238E27FC236}">
              <a16:creationId xmlns:a16="http://schemas.microsoft.com/office/drawing/2014/main" id="{B6EA4FF8-DED5-478E-8DA6-798F325896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39" name="Text Box 68">
          <a:extLst>
            <a:ext uri="{FF2B5EF4-FFF2-40B4-BE49-F238E27FC236}">
              <a16:creationId xmlns:a16="http://schemas.microsoft.com/office/drawing/2014/main" id="{515AD5C3-9224-4CF4-B2DE-64267220C9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40" name="Text Box 69">
          <a:extLst>
            <a:ext uri="{FF2B5EF4-FFF2-40B4-BE49-F238E27FC236}">
              <a16:creationId xmlns:a16="http://schemas.microsoft.com/office/drawing/2014/main" id="{7AA4F767-A4E1-4F42-B491-F0A4A714E5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41" name="Text Box 70">
          <a:extLst>
            <a:ext uri="{FF2B5EF4-FFF2-40B4-BE49-F238E27FC236}">
              <a16:creationId xmlns:a16="http://schemas.microsoft.com/office/drawing/2014/main" id="{D02EDA86-0656-4696-9D8B-EB7178F4A76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42" name="Text Box 71">
          <a:extLst>
            <a:ext uri="{FF2B5EF4-FFF2-40B4-BE49-F238E27FC236}">
              <a16:creationId xmlns:a16="http://schemas.microsoft.com/office/drawing/2014/main" id="{61A6E8FC-21FF-4E12-AEA3-B32DEE32A75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43" name="Text Box 72">
          <a:extLst>
            <a:ext uri="{FF2B5EF4-FFF2-40B4-BE49-F238E27FC236}">
              <a16:creationId xmlns:a16="http://schemas.microsoft.com/office/drawing/2014/main" id="{2A626894-90A9-495D-BD99-C9AAFAABE4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44" name="Text Box 73">
          <a:extLst>
            <a:ext uri="{FF2B5EF4-FFF2-40B4-BE49-F238E27FC236}">
              <a16:creationId xmlns:a16="http://schemas.microsoft.com/office/drawing/2014/main" id="{7ECA6B9F-70A9-4FC6-8E4D-1C9BBA793C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45" name="Text Box 46">
          <a:extLst>
            <a:ext uri="{FF2B5EF4-FFF2-40B4-BE49-F238E27FC236}">
              <a16:creationId xmlns:a16="http://schemas.microsoft.com/office/drawing/2014/main" id="{9B07781B-81FD-442D-BE95-EE31D23B153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46" name="Text Box 43">
          <a:extLst>
            <a:ext uri="{FF2B5EF4-FFF2-40B4-BE49-F238E27FC236}">
              <a16:creationId xmlns:a16="http://schemas.microsoft.com/office/drawing/2014/main" id="{641A19A4-82A5-4452-B80E-696473DE917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47" name="Text Box 46">
          <a:extLst>
            <a:ext uri="{FF2B5EF4-FFF2-40B4-BE49-F238E27FC236}">
              <a16:creationId xmlns:a16="http://schemas.microsoft.com/office/drawing/2014/main" id="{3268D7B1-C9DE-496F-ABC6-ECA992C9178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48" name="Text Box 43">
          <a:extLst>
            <a:ext uri="{FF2B5EF4-FFF2-40B4-BE49-F238E27FC236}">
              <a16:creationId xmlns:a16="http://schemas.microsoft.com/office/drawing/2014/main" id="{AFEB7A0F-DB6C-4B25-B849-DDA4310917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49" name="Text Box 68">
          <a:extLst>
            <a:ext uri="{FF2B5EF4-FFF2-40B4-BE49-F238E27FC236}">
              <a16:creationId xmlns:a16="http://schemas.microsoft.com/office/drawing/2014/main" id="{95F11B70-DCDD-4FC1-88B9-FC90C6634CC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50" name="Text Box 69">
          <a:extLst>
            <a:ext uri="{FF2B5EF4-FFF2-40B4-BE49-F238E27FC236}">
              <a16:creationId xmlns:a16="http://schemas.microsoft.com/office/drawing/2014/main" id="{3D64B29A-B8CF-499A-AE2C-7083B8685C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51" name="Text Box 70">
          <a:extLst>
            <a:ext uri="{FF2B5EF4-FFF2-40B4-BE49-F238E27FC236}">
              <a16:creationId xmlns:a16="http://schemas.microsoft.com/office/drawing/2014/main" id="{CC77426C-69E4-41CF-B20C-690361CE17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52" name="Text Box 71">
          <a:extLst>
            <a:ext uri="{FF2B5EF4-FFF2-40B4-BE49-F238E27FC236}">
              <a16:creationId xmlns:a16="http://schemas.microsoft.com/office/drawing/2014/main" id="{1390320B-7086-4850-BBA1-7CEB2336D90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53" name="Text Box 72">
          <a:extLst>
            <a:ext uri="{FF2B5EF4-FFF2-40B4-BE49-F238E27FC236}">
              <a16:creationId xmlns:a16="http://schemas.microsoft.com/office/drawing/2014/main" id="{68353C94-2A88-4BC0-A399-B1AB33D6C9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54" name="Text Box 73">
          <a:extLst>
            <a:ext uri="{FF2B5EF4-FFF2-40B4-BE49-F238E27FC236}">
              <a16:creationId xmlns:a16="http://schemas.microsoft.com/office/drawing/2014/main" id="{C7C0D3ED-B90E-4A9C-92B1-C683443A325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55" name="Text Box 46">
          <a:extLst>
            <a:ext uri="{FF2B5EF4-FFF2-40B4-BE49-F238E27FC236}">
              <a16:creationId xmlns:a16="http://schemas.microsoft.com/office/drawing/2014/main" id="{FA4D461A-9D10-4F21-9A0D-6DB85AEA6D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56" name="Text Box 43">
          <a:extLst>
            <a:ext uri="{FF2B5EF4-FFF2-40B4-BE49-F238E27FC236}">
              <a16:creationId xmlns:a16="http://schemas.microsoft.com/office/drawing/2014/main" id="{E38A26D7-325C-4DC7-81C9-7AC88D6352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57" name="Text Box 46">
          <a:extLst>
            <a:ext uri="{FF2B5EF4-FFF2-40B4-BE49-F238E27FC236}">
              <a16:creationId xmlns:a16="http://schemas.microsoft.com/office/drawing/2014/main" id="{5A87ECDA-AB98-4D14-9F66-E66C0EEB8C2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58" name="Text Box 43">
          <a:extLst>
            <a:ext uri="{FF2B5EF4-FFF2-40B4-BE49-F238E27FC236}">
              <a16:creationId xmlns:a16="http://schemas.microsoft.com/office/drawing/2014/main" id="{62439F2B-FF64-42E9-A328-EEA34FEE57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959" name="Text Box 10">
          <a:extLst>
            <a:ext uri="{FF2B5EF4-FFF2-40B4-BE49-F238E27FC236}">
              <a16:creationId xmlns:a16="http://schemas.microsoft.com/office/drawing/2014/main" id="{385B8050-1DB5-4FAD-9052-BDF082A713ED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960" name="Text Box 11">
          <a:extLst>
            <a:ext uri="{FF2B5EF4-FFF2-40B4-BE49-F238E27FC236}">
              <a16:creationId xmlns:a16="http://schemas.microsoft.com/office/drawing/2014/main" id="{D00E54EF-3071-4618-BD98-3AF9F0481D0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961" name="Text Box 65">
          <a:extLst>
            <a:ext uri="{FF2B5EF4-FFF2-40B4-BE49-F238E27FC236}">
              <a16:creationId xmlns:a16="http://schemas.microsoft.com/office/drawing/2014/main" id="{39E84B5B-F0A4-43A1-9244-DCECD08B54C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962" name="Text Box 91">
          <a:extLst>
            <a:ext uri="{FF2B5EF4-FFF2-40B4-BE49-F238E27FC236}">
              <a16:creationId xmlns:a16="http://schemas.microsoft.com/office/drawing/2014/main" id="{788703DE-42B1-4EB4-A2AC-840CF3115E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963" name="Text Box 65">
          <a:extLst>
            <a:ext uri="{FF2B5EF4-FFF2-40B4-BE49-F238E27FC236}">
              <a16:creationId xmlns:a16="http://schemas.microsoft.com/office/drawing/2014/main" id="{16C5699A-67AA-47CB-AA01-B0EF3677E9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964" name="Text Box 91">
          <a:extLst>
            <a:ext uri="{FF2B5EF4-FFF2-40B4-BE49-F238E27FC236}">
              <a16:creationId xmlns:a16="http://schemas.microsoft.com/office/drawing/2014/main" id="{D5AEB056-FF1B-4773-90A1-3DEA69A804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76200" cy="171450"/>
    <xdr:sp macro="" textlink="">
      <xdr:nvSpPr>
        <xdr:cNvPr id="965" name="Text Box 46">
          <a:extLst>
            <a:ext uri="{FF2B5EF4-FFF2-40B4-BE49-F238E27FC236}">
              <a16:creationId xmlns:a16="http://schemas.microsoft.com/office/drawing/2014/main" id="{EC91644D-BD3E-427C-BEF0-11E59DA48169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76200" cy="171450"/>
    <xdr:sp macro="" textlink="">
      <xdr:nvSpPr>
        <xdr:cNvPr id="966" name="Text Box 43">
          <a:extLst>
            <a:ext uri="{FF2B5EF4-FFF2-40B4-BE49-F238E27FC236}">
              <a16:creationId xmlns:a16="http://schemas.microsoft.com/office/drawing/2014/main" id="{94438EA9-29D7-429C-A609-A8E4302C6F4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67" name="Text Box 68">
          <a:extLst>
            <a:ext uri="{FF2B5EF4-FFF2-40B4-BE49-F238E27FC236}">
              <a16:creationId xmlns:a16="http://schemas.microsoft.com/office/drawing/2014/main" id="{921AA575-0FD8-4A67-A445-889F6329450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68" name="Text Box 69">
          <a:extLst>
            <a:ext uri="{FF2B5EF4-FFF2-40B4-BE49-F238E27FC236}">
              <a16:creationId xmlns:a16="http://schemas.microsoft.com/office/drawing/2014/main" id="{E4A39E84-0422-4280-9E66-E0D02BFFA71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69" name="Text Box 70">
          <a:extLst>
            <a:ext uri="{FF2B5EF4-FFF2-40B4-BE49-F238E27FC236}">
              <a16:creationId xmlns:a16="http://schemas.microsoft.com/office/drawing/2014/main" id="{10E51EAA-304B-4CAA-895E-17A53791CD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70" name="Text Box 71">
          <a:extLst>
            <a:ext uri="{FF2B5EF4-FFF2-40B4-BE49-F238E27FC236}">
              <a16:creationId xmlns:a16="http://schemas.microsoft.com/office/drawing/2014/main" id="{E3CBFCDF-4042-4ACC-A872-CBA922125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71" name="Text Box 72">
          <a:extLst>
            <a:ext uri="{FF2B5EF4-FFF2-40B4-BE49-F238E27FC236}">
              <a16:creationId xmlns:a16="http://schemas.microsoft.com/office/drawing/2014/main" id="{D58C7A59-7EBF-43FE-ABB7-A2F6EA055C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72" name="Text Box 73">
          <a:extLst>
            <a:ext uri="{FF2B5EF4-FFF2-40B4-BE49-F238E27FC236}">
              <a16:creationId xmlns:a16="http://schemas.microsoft.com/office/drawing/2014/main" id="{05071DCC-3A5E-41F9-82DA-4B3B20950B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73" name="Text Box 46">
          <a:extLst>
            <a:ext uri="{FF2B5EF4-FFF2-40B4-BE49-F238E27FC236}">
              <a16:creationId xmlns:a16="http://schemas.microsoft.com/office/drawing/2014/main" id="{7B76E434-6343-4142-9176-64D334A7FCE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74" name="Text Box 43">
          <a:extLst>
            <a:ext uri="{FF2B5EF4-FFF2-40B4-BE49-F238E27FC236}">
              <a16:creationId xmlns:a16="http://schemas.microsoft.com/office/drawing/2014/main" id="{96A1463F-ADF4-4706-BCA3-D9F758F860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75" name="Text Box 46">
          <a:extLst>
            <a:ext uri="{FF2B5EF4-FFF2-40B4-BE49-F238E27FC236}">
              <a16:creationId xmlns:a16="http://schemas.microsoft.com/office/drawing/2014/main" id="{CCFB065C-BE6E-4A2C-9695-D1A5657A07A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76" name="Text Box 43">
          <a:extLst>
            <a:ext uri="{FF2B5EF4-FFF2-40B4-BE49-F238E27FC236}">
              <a16:creationId xmlns:a16="http://schemas.microsoft.com/office/drawing/2014/main" id="{5E40AEA0-E157-48FC-B890-A638B080214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77" name="Text Box 68">
          <a:extLst>
            <a:ext uri="{FF2B5EF4-FFF2-40B4-BE49-F238E27FC236}">
              <a16:creationId xmlns:a16="http://schemas.microsoft.com/office/drawing/2014/main" id="{53A0775E-CC20-4996-882F-406C79F1CE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78" name="Text Box 69">
          <a:extLst>
            <a:ext uri="{FF2B5EF4-FFF2-40B4-BE49-F238E27FC236}">
              <a16:creationId xmlns:a16="http://schemas.microsoft.com/office/drawing/2014/main" id="{9A2F0070-3E20-4927-A04C-8D33B05DD04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79" name="Text Box 70">
          <a:extLst>
            <a:ext uri="{FF2B5EF4-FFF2-40B4-BE49-F238E27FC236}">
              <a16:creationId xmlns:a16="http://schemas.microsoft.com/office/drawing/2014/main" id="{C6E0F206-4848-4D3A-A4CD-142AF46C4C2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80" name="Text Box 71">
          <a:extLst>
            <a:ext uri="{FF2B5EF4-FFF2-40B4-BE49-F238E27FC236}">
              <a16:creationId xmlns:a16="http://schemas.microsoft.com/office/drawing/2014/main" id="{4F53CAE9-914F-49F0-8166-9E9FAE4340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81" name="Text Box 72">
          <a:extLst>
            <a:ext uri="{FF2B5EF4-FFF2-40B4-BE49-F238E27FC236}">
              <a16:creationId xmlns:a16="http://schemas.microsoft.com/office/drawing/2014/main" id="{E046A8F1-ABAE-48EC-9567-CCE1818C4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982" name="Text Box 73">
          <a:extLst>
            <a:ext uri="{FF2B5EF4-FFF2-40B4-BE49-F238E27FC236}">
              <a16:creationId xmlns:a16="http://schemas.microsoft.com/office/drawing/2014/main" id="{7344A682-E984-4035-8518-A0272EEEA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83" name="Text Box 46">
          <a:extLst>
            <a:ext uri="{FF2B5EF4-FFF2-40B4-BE49-F238E27FC236}">
              <a16:creationId xmlns:a16="http://schemas.microsoft.com/office/drawing/2014/main" id="{B7FFD050-3A80-498C-BCEF-678CB9537BA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84" name="Text Box 43">
          <a:extLst>
            <a:ext uri="{FF2B5EF4-FFF2-40B4-BE49-F238E27FC236}">
              <a16:creationId xmlns:a16="http://schemas.microsoft.com/office/drawing/2014/main" id="{CB2555FC-04B4-4BB9-BE34-88E964C96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85" name="Text Box 46">
          <a:extLst>
            <a:ext uri="{FF2B5EF4-FFF2-40B4-BE49-F238E27FC236}">
              <a16:creationId xmlns:a16="http://schemas.microsoft.com/office/drawing/2014/main" id="{3F197221-65DA-4451-A0A9-CD473F7957A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86" name="Text Box 43">
          <a:extLst>
            <a:ext uri="{FF2B5EF4-FFF2-40B4-BE49-F238E27FC236}">
              <a16:creationId xmlns:a16="http://schemas.microsoft.com/office/drawing/2014/main" id="{48662B6B-2E28-4D08-89DF-081E63259E4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87" name="Text Box 68">
          <a:extLst>
            <a:ext uri="{FF2B5EF4-FFF2-40B4-BE49-F238E27FC236}">
              <a16:creationId xmlns:a16="http://schemas.microsoft.com/office/drawing/2014/main" id="{C712FCDB-4774-4B89-9616-EB663FCC55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88" name="Text Box 69">
          <a:extLst>
            <a:ext uri="{FF2B5EF4-FFF2-40B4-BE49-F238E27FC236}">
              <a16:creationId xmlns:a16="http://schemas.microsoft.com/office/drawing/2014/main" id="{C2BBDBFD-142E-42A1-8E49-9094BD920B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89" name="Text Box 70">
          <a:extLst>
            <a:ext uri="{FF2B5EF4-FFF2-40B4-BE49-F238E27FC236}">
              <a16:creationId xmlns:a16="http://schemas.microsoft.com/office/drawing/2014/main" id="{7CEEFB38-CC6B-403E-B1FA-AC5B81131FF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90" name="Text Box 71">
          <a:extLst>
            <a:ext uri="{FF2B5EF4-FFF2-40B4-BE49-F238E27FC236}">
              <a16:creationId xmlns:a16="http://schemas.microsoft.com/office/drawing/2014/main" id="{5DCA6984-9CE2-4DF3-B900-2830B1A580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91" name="Text Box 72">
          <a:extLst>
            <a:ext uri="{FF2B5EF4-FFF2-40B4-BE49-F238E27FC236}">
              <a16:creationId xmlns:a16="http://schemas.microsoft.com/office/drawing/2014/main" id="{C8C90DFC-2EFF-4819-8120-26450C0027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992" name="Text Box 73">
          <a:extLst>
            <a:ext uri="{FF2B5EF4-FFF2-40B4-BE49-F238E27FC236}">
              <a16:creationId xmlns:a16="http://schemas.microsoft.com/office/drawing/2014/main" id="{B998F0BD-32D1-4996-9F90-4F38995B9A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93" name="Text Box 46">
          <a:extLst>
            <a:ext uri="{FF2B5EF4-FFF2-40B4-BE49-F238E27FC236}">
              <a16:creationId xmlns:a16="http://schemas.microsoft.com/office/drawing/2014/main" id="{91FB2078-49B4-48FE-B53B-8E9B29A5F3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94" name="Text Box 43">
          <a:extLst>
            <a:ext uri="{FF2B5EF4-FFF2-40B4-BE49-F238E27FC236}">
              <a16:creationId xmlns:a16="http://schemas.microsoft.com/office/drawing/2014/main" id="{123BF323-DC78-4E8D-93DF-E1E064E1AEB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95" name="Text Box 46">
          <a:extLst>
            <a:ext uri="{FF2B5EF4-FFF2-40B4-BE49-F238E27FC236}">
              <a16:creationId xmlns:a16="http://schemas.microsoft.com/office/drawing/2014/main" id="{972EF1BB-31EA-4A2C-A99E-D05A07173C3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996" name="Text Box 43">
          <a:extLst>
            <a:ext uri="{FF2B5EF4-FFF2-40B4-BE49-F238E27FC236}">
              <a16:creationId xmlns:a16="http://schemas.microsoft.com/office/drawing/2014/main" id="{1A963973-7ED6-4D26-8AB2-B6700C4D56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997" name="Text Box 65">
          <a:extLst>
            <a:ext uri="{FF2B5EF4-FFF2-40B4-BE49-F238E27FC236}">
              <a16:creationId xmlns:a16="http://schemas.microsoft.com/office/drawing/2014/main" id="{F1F268AB-CDAC-4567-BE41-3299A358DAC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998" name="Text Box 91">
          <a:extLst>
            <a:ext uri="{FF2B5EF4-FFF2-40B4-BE49-F238E27FC236}">
              <a16:creationId xmlns:a16="http://schemas.microsoft.com/office/drawing/2014/main" id="{729B1488-2E72-4701-8417-B5D3996B02B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999" name="Text Box 65">
          <a:extLst>
            <a:ext uri="{FF2B5EF4-FFF2-40B4-BE49-F238E27FC236}">
              <a16:creationId xmlns:a16="http://schemas.microsoft.com/office/drawing/2014/main" id="{E2891B44-9E89-43A1-8C83-56DA2570D7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000" name="Text Box 91">
          <a:extLst>
            <a:ext uri="{FF2B5EF4-FFF2-40B4-BE49-F238E27FC236}">
              <a16:creationId xmlns:a16="http://schemas.microsoft.com/office/drawing/2014/main" id="{3757F641-9EBD-4528-BCDE-F3DD1BD5BB7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76200" cy="171450"/>
    <xdr:sp macro="" textlink="">
      <xdr:nvSpPr>
        <xdr:cNvPr id="1001" name="Text Box 46">
          <a:extLst>
            <a:ext uri="{FF2B5EF4-FFF2-40B4-BE49-F238E27FC236}">
              <a16:creationId xmlns:a16="http://schemas.microsoft.com/office/drawing/2014/main" id="{3D0B54FC-D77E-4C18-9CC9-DED8368604A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76200" cy="171450"/>
    <xdr:sp macro="" textlink="">
      <xdr:nvSpPr>
        <xdr:cNvPr id="1002" name="Text Box 43">
          <a:extLst>
            <a:ext uri="{FF2B5EF4-FFF2-40B4-BE49-F238E27FC236}">
              <a16:creationId xmlns:a16="http://schemas.microsoft.com/office/drawing/2014/main" id="{46F5BB42-7CE9-4CEF-ADB0-E423AE0F637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CCA8F334-8BA4-49B3-A3FE-BFA4216609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F0860A39-4F35-441A-8FC8-38A28105DDF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1BACAA43-834C-494B-9723-089DCCF6F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698E272E-1F01-4482-B733-28836AC1DE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BDE16490-895D-493F-993A-2E057B0562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E39C71E8-7CBB-4BEE-A9C3-CC6A254A1C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09" name="Text Box 46">
          <a:extLst>
            <a:ext uri="{FF2B5EF4-FFF2-40B4-BE49-F238E27FC236}">
              <a16:creationId xmlns:a16="http://schemas.microsoft.com/office/drawing/2014/main" id="{9879E8EA-014B-4E9A-9EE1-9E03A00A5A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10" name="Text Box 43">
          <a:extLst>
            <a:ext uri="{FF2B5EF4-FFF2-40B4-BE49-F238E27FC236}">
              <a16:creationId xmlns:a16="http://schemas.microsoft.com/office/drawing/2014/main" id="{5AF6A1BA-C7DE-443F-8026-D169D3870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11" name="Text Box 46">
          <a:extLst>
            <a:ext uri="{FF2B5EF4-FFF2-40B4-BE49-F238E27FC236}">
              <a16:creationId xmlns:a16="http://schemas.microsoft.com/office/drawing/2014/main" id="{7EE87FCA-1121-4C4F-9F62-987276F7E3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12" name="Text Box 43">
          <a:extLst>
            <a:ext uri="{FF2B5EF4-FFF2-40B4-BE49-F238E27FC236}">
              <a16:creationId xmlns:a16="http://schemas.microsoft.com/office/drawing/2014/main" id="{81D48584-B881-4EA6-B141-D7249821A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13" name="Text Box 68">
          <a:extLst>
            <a:ext uri="{FF2B5EF4-FFF2-40B4-BE49-F238E27FC236}">
              <a16:creationId xmlns:a16="http://schemas.microsoft.com/office/drawing/2014/main" id="{5034CB5D-E8CE-433F-A027-644FABF026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14" name="Text Box 69">
          <a:extLst>
            <a:ext uri="{FF2B5EF4-FFF2-40B4-BE49-F238E27FC236}">
              <a16:creationId xmlns:a16="http://schemas.microsoft.com/office/drawing/2014/main" id="{105676F5-E531-4004-8715-ECFC0AFBCD8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15" name="Text Box 70">
          <a:extLst>
            <a:ext uri="{FF2B5EF4-FFF2-40B4-BE49-F238E27FC236}">
              <a16:creationId xmlns:a16="http://schemas.microsoft.com/office/drawing/2014/main" id="{5C9DBACD-AD99-4AA5-BC39-C65C66EA6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16" name="Text Box 71">
          <a:extLst>
            <a:ext uri="{FF2B5EF4-FFF2-40B4-BE49-F238E27FC236}">
              <a16:creationId xmlns:a16="http://schemas.microsoft.com/office/drawing/2014/main" id="{A1A9AEAE-CDD7-4307-8EB1-5FB73646A4E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17" name="Text Box 72">
          <a:extLst>
            <a:ext uri="{FF2B5EF4-FFF2-40B4-BE49-F238E27FC236}">
              <a16:creationId xmlns:a16="http://schemas.microsoft.com/office/drawing/2014/main" id="{A6F5C9E8-57F6-4818-B3F6-C2682364F0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18" name="Text Box 73">
          <a:extLst>
            <a:ext uri="{FF2B5EF4-FFF2-40B4-BE49-F238E27FC236}">
              <a16:creationId xmlns:a16="http://schemas.microsoft.com/office/drawing/2014/main" id="{3CD7424C-9D04-4273-A2F4-1918D4760C6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19" name="Text Box 46">
          <a:extLst>
            <a:ext uri="{FF2B5EF4-FFF2-40B4-BE49-F238E27FC236}">
              <a16:creationId xmlns:a16="http://schemas.microsoft.com/office/drawing/2014/main" id="{4A0F66A6-BCC9-474D-9318-313CCE14F73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20" name="Text Box 43">
          <a:extLst>
            <a:ext uri="{FF2B5EF4-FFF2-40B4-BE49-F238E27FC236}">
              <a16:creationId xmlns:a16="http://schemas.microsoft.com/office/drawing/2014/main" id="{D405D591-250D-4E23-8FFC-0395C3ABD51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21" name="Text Box 46">
          <a:extLst>
            <a:ext uri="{FF2B5EF4-FFF2-40B4-BE49-F238E27FC236}">
              <a16:creationId xmlns:a16="http://schemas.microsoft.com/office/drawing/2014/main" id="{7610933B-94E0-4313-8644-52C8A0EF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22" name="Text Box 43">
          <a:extLst>
            <a:ext uri="{FF2B5EF4-FFF2-40B4-BE49-F238E27FC236}">
              <a16:creationId xmlns:a16="http://schemas.microsoft.com/office/drawing/2014/main" id="{F1DEEAFE-2D80-48AB-AC54-4C1656AAAD8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023" name="Text Box 68">
          <a:extLst>
            <a:ext uri="{FF2B5EF4-FFF2-40B4-BE49-F238E27FC236}">
              <a16:creationId xmlns:a16="http://schemas.microsoft.com/office/drawing/2014/main" id="{74E86601-E29D-4179-A31E-AF94277D4F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024" name="Text Box 69">
          <a:extLst>
            <a:ext uri="{FF2B5EF4-FFF2-40B4-BE49-F238E27FC236}">
              <a16:creationId xmlns:a16="http://schemas.microsoft.com/office/drawing/2014/main" id="{9880474B-227A-4331-8663-12BE06D688A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025" name="Text Box 70">
          <a:extLst>
            <a:ext uri="{FF2B5EF4-FFF2-40B4-BE49-F238E27FC236}">
              <a16:creationId xmlns:a16="http://schemas.microsoft.com/office/drawing/2014/main" id="{1B5CB8E3-F56F-40E2-90D8-BB108B0438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026" name="Text Box 71">
          <a:extLst>
            <a:ext uri="{FF2B5EF4-FFF2-40B4-BE49-F238E27FC236}">
              <a16:creationId xmlns:a16="http://schemas.microsoft.com/office/drawing/2014/main" id="{5EA1BD36-2488-4B56-8AA8-5431EA64DB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027" name="Text Box 72">
          <a:extLst>
            <a:ext uri="{FF2B5EF4-FFF2-40B4-BE49-F238E27FC236}">
              <a16:creationId xmlns:a16="http://schemas.microsoft.com/office/drawing/2014/main" id="{DD09A761-7C7E-4E14-970A-88EC8C744F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028" name="Text Box 73">
          <a:extLst>
            <a:ext uri="{FF2B5EF4-FFF2-40B4-BE49-F238E27FC236}">
              <a16:creationId xmlns:a16="http://schemas.microsoft.com/office/drawing/2014/main" id="{67B46D53-99D4-4F4D-89DB-E0D12C065D4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29" name="Text Box 46">
          <a:extLst>
            <a:ext uri="{FF2B5EF4-FFF2-40B4-BE49-F238E27FC236}">
              <a16:creationId xmlns:a16="http://schemas.microsoft.com/office/drawing/2014/main" id="{8D1227DF-552B-4F52-A833-7C06D246BEA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30" name="Text Box 43">
          <a:extLst>
            <a:ext uri="{FF2B5EF4-FFF2-40B4-BE49-F238E27FC236}">
              <a16:creationId xmlns:a16="http://schemas.microsoft.com/office/drawing/2014/main" id="{A11C3FC2-E093-49EF-9C84-A3B2EC5CE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31" name="Text Box 46">
          <a:extLst>
            <a:ext uri="{FF2B5EF4-FFF2-40B4-BE49-F238E27FC236}">
              <a16:creationId xmlns:a16="http://schemas.microsoft.com/office/drawing/2014/main" id="{054A4A17-1CCD-4267-BB53-0273CF297B5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32" name="Text Box 43">
          <a:extLst>
            <a:ext uri="{FF2B5EF4-FFF2-40B4-BE49-F238E27FC236}">
              <a16:creationId xmlns:a16="http://schemas.microsoft.com/office/drawing/2014/main" id="{5AB60D77-A8C8-4066-A0A2-1C06932F04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033" name="Text Box 65">
          <a:extLst>
            <a:ext uri="{FF2B5EF4-FFF2-40B4-BE49-F238E27FC236}">
              <a16:creationId xmlns:a16="http://schemas.microsoft.com/office/drawing/2014/main" id="{671429DB-6B36-4538-85D8-A0B78364E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034" name="Text Box 91">
          <a:extLst>
            <a:ext uri="{FF2B5EF4-FFF2-40B4-BE49-F238E27FC236}">
              <a16:creationId xmlns:a16="http://schemas.microsoft.com/office/drawing/2014/main" id="{57D57F97-3903-4AFD-AD5B-86C836224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035" name="Text Box 65">
          <a:extLst>
            <a:ext uri="{FF2B5EF4-FFF2-40B4-BE49-F238E27FC236}">
              <a16:creationId xmlns:a16="http://schemas.microsoft.com/office/drawing/2014/main" id="{3BAA12ED-842B-4D53-9B3C-04CB7D1AFD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036" name="Text Box 91">
          <a:extLst>
            <a:ext uri="{FF2B5EF4-FFF2-40B4-BE49-F238E27FC236}">
              <a16:creationId xmlns:a16="http://schemas.microsoft.com/office/drawing/2014/main" id="{17EADF31-7C1D-4F3D-8418-0ED9460FAC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76200" cy="171450"/>
    <xdr:sp macro="" textlink="">
      <xdr:nvSpPr>
        <xdr:cNvPr id="1037" name="Text Box 46">
          <a:extLst>
            <a:ext uri="{FF2B5EF4-FFF2-40B4-BE49-F238E27FC236}">
              <a16:creationId xmlns:a16="http://schemas.microsoft.com/office/drawing/2014/main" id="{4D8C95EB-C623-4640-9A63-0B49197314C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76200" cy="171450"/>
    <xdr:sp macro="" textlink="">
      <xdr:nvSpPr>
        <xdr:cNvPr id="1038" name="Text Box 43">
          <a:extLst>
            <a:ext uri="{FF2B5EF4-FFF2-40B4-BE49-F238E27FC236}">
              <a16:creationId xmlns:a16="http://schemas.microsoft.com/office/drawing/2014/main" id="{BD97380A-C674-4811-99DC-326589B8473E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39" name="Text Box 68">
          <a:extLst>
            <a:ext uri="{FF2B5EF4-FFF2-40B4-BE49-F238E27FC236}">
              <a16:creationId xmlns:a16="http://schemas.microsoft.com/office/drawing/2014/main" id="{C68AFBDC-C1F8-4CAA-B24D-51A97FBB1B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40" name="Text Box 69">
          <a:extLst>
            <a:ext uri="{FF2B5EF4-FFF2-40B4-BE49-F238E27FC236}">
              <a16:creationId xmlns:a16="http://schemas.microsoft.com/office/drawing/2014/main" id="{D6755644-1833-43F3-8DB7-7376F7FE2D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41" name="Text Box 70">
          <a:extLst>
            <a:ext uri="{FF2B5EF4-FFF2-40B4-BE49-F238E27FC236}">
              <a16:creationId xmlns:a16="http://schemas.microsoft.com/office/drawing/2014/main" id="{D52F1320-1C5B-461A-9E76-7092B44E8A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42" name="Text Box 71">
          <a:extLst>
            <a:ext uri="{FF2B5EF4-FFF2-40B4-BE49-F238E27FC236}">
              <a16:creationId xmlns:a16="http://schemas.microsoft.com/office/drawing/2014/main" id="{72C072E7-AB33-43ED-9F0E-26CA0885F3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43" name="Text Box 72">
          <a:extLst>
            <a:ext uri="{FF2B5EF4-FFF2-40B4-BE49-F238E27FC236}">
              <a16:creationId xmlns:a16="http://schemas.microsoft.com/office/drawing/2014/main" id="{C1990B92-3E40-4101-A4F7-81F4874A50C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44" name="Text Box 73">
          <a:extLst>
            <a:ext uri="{FF2B5EF4-FFF2-40B4-BE49-F238E27FC236}">
              <a16:creationId xmlns:a16="http://schemas.microsoft.com/office/drawing/2014/main" id="{C9D837A4-9D3A-417F-8E3F-AF3601B45D5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45" name="Text Box 46">
          <a:extLst>
            <a:ext uri="{FF2B5EF4-FFF2-40B4-BE49-F238E27FC236}">
              <a16:creationId xmlns:a16="http://schemas.microsoft.com/office/drawing/2014/main" id="{B5145E35-1DF0-4746-A4BA-2CC7061D3F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46" name="Text Box 43">
          <a:extLst>
            <a:ext uri="{FF2B5EF4-FFF2-40B4-BE49-F238E27FC236}">
              <a16:creationId xmlns:a16="http://schemas.microsoft.com/office/drawing/2014/main" id="{B62B589E-C999-4071-A404-F2981C5B16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47" name="Text Box 46">
          <a:extLst>
            <a:ext uri="{FF2B5EF4-FFF2-40B4-BE49-F238E27FC236}">
              <a16:creationId xmlns:a16="http://schemas.microsoft.com/office/drawing/2014/main" id="{374BAE53-98EF-4E1C-9326-2949036FC0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48" name="Text Box 43">
          <a:extLst>
            <a:ext uri="{FF2B5EF4-FFF2-40B4-BE49-F238E27FC236}">
              <a16:creationId xmlns:a16="http://schemas.microsoft.com/office/drawing/2014/main" id="{CCF73506-BE68-4967-97C8-FC04E244DC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49" name="Text Box 68">
          <a:extLst>
            <a:ext uri="{FF2B5EF4-FFF2-40B4-BE49-F238E27FC236}">
              <a16:creationId xmlns:a16="http://schemas.microsoft.com/office/drawing/2014/main" id="{4D6BF160-FB17-4575-9AC7-8BE58F958F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50" name="Text Box 69">
          <a:extLst>
            <a:ext uri="{FF2B5EF4-FFF2-40B4-BE49-F238E27FC236}">
              <a16:creationId xmlns:a16="http://schemas.microsoft.com/office/drawing/2014/main" id="{117FCF53-E196-465F-A8E6-B75CDBF283F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51" name="Text Box 70">
          <a:extLst>
            <a:ext uri="{FF2B5EF4-FFF2-40B4-BE49-F238E27FC236}">
              <a16:creationId xmlns:a16="http://schemas.microsoft.com/office/drawing/2014/main" id="{80730DEB-2C24-48D9-AC38-CCA40C2E7B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52" name="Text Box 71">
          <a:extLst>
            <a:ext uri="{FF2B5EF4-FFF2-40B4-BE49-F238E27FC236}">
              <a16:creationId xmlns:a16="http://schemas.microsoft.com/office/drawing/2014/main" id="{0B7F0842-6B8D-41E5-84F7-A72B37C857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53" name="Text Box 72">
          <a:extLst>
            <a:ext uri="{FF2B5EF4-FFF2-40B4-BE49-F238E27FC236}">
              <a16:creationId xmlns:a16="http://schemas.microsoft.com/office/drawing/2014/main" id="{47D12519-673D-4922-A6F4-320E01C5D7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054" name="Text Box 73">
          <a:extLst>
            <a:ext uri="{FF2B5EF4-FFF2-40B4-BE49-F238E27FC236}">
              <a16:creationId xmlns:a16="http://schemas.microsoft.com/office/drawing/2014/main" id="{7F544550-8F5B-4289-AFEB-E9B07C8491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55" name="Text Box 46">
          <a:extLst>
            <a:ext uri="{FF2B5EF4-FFF2-40B4-BE49-F238E27FC236}">
              <a16:creationId xmlns:a16="http://schemas.microsoft.com/office/drawing/2014/main" id="{DC1B88C7-F69D-4AEA-9AE4-893999517B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56" name="Text Box 43">
          <a:extLst>
            <a:ext uri="{FF2B5EF4-FFF2-40B4-BE49-F238E27FC236}">
              <a16:creationId xmlns:a16="http://schemas.microsoft.com/office/drawing/2014/main" id="{7538E22E-40D9-4EE9-879F-D3222FC5D86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57" name="Text Box 46">
          <a:extLst>
            <a:ext uri="{FF2B5EF4-FFF2-40B4-BE49-F238E27FC236}">
              <a16:creationId xmlns:a16="http://schemas.microsoft.com/office/drawing/2014/main" id="{27B5F271-0FE6-4B3B-9818-4B14450D59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058" name="Text Box 43">
          <a:extLst>
            <a:ext uri="{FF2B5EF4-FFF2-40B4-BE49-F238E27FC236}">
              <a16:creationId xmlns:a16="http://schemas.microsoft.com/office/drawing/2014/main" id="{9ACB97EF-9C7C-4E7B-8CE2-168B2D9E35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059" name="Text Box 68">
          <a:extLst>
            <a:ext uri="{FF2B5EF4-FFF2-40B4-BE49-F238E27FC236}">
              <a16:creationId xmlns:a16="http://schemas.microsoft.com/office/drawing/2014/main" id="{28297310-A579-4E69-A995-27D7AF952F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060" name="Text Box 69">
          <a:extLst>
            <a:ext uri="{FF2B5EF4-FFF2-40B4-BE49-F238E27FC236}">
              <a16:creationId xmlns:a16="http://schemas.microsoft.com/office/drawing/2014/main" id="{9C135F5D-7190-4B31-B3E6-EF437C1ACD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061" name="Text Box 70">
          <a:extLst>
            <a:ext uri="{FF2B5EF4-FFF2-40B4-BE49-F238E27FC236}">
              <a16:creationId xmlns:a16="http://schemas.microsoft.com/office/drawing/2014/main" id="{F91BA954-47A4-4951-ACC1-00E2E74140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062" name="Text Box 71">
          <a:extLst>
            <a:ext uri="{FF2B5EF4-FFF2-40B4-BE49-F238E27FC236}">
              <a16:creationId xmlns:a16="http://schemas.microsoft.com/office/drawing/2014/main" id="{C59FFFBF-4AF1-4F60-98F6-E9C31C3A85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063" name="Text Box 72">
          <a:extLst>
            <a:ext uri="{FF2B5EF4-FFF2-40B4-BE49-F238E27FC236}">
              <a16:creationId xmlns:a16="http://schemas.microsoft.com/office/drawing/2014/main" id="{E81E6A93-D2A3-4ABB-BCE5-01997232EB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064" name="Text Box 73">
          <a:extLst>
            <a:ext uri="{FF2B5EF4-FFF2-40B4-BE49-F238E27FC236}">
              <a16:creationId xmlns:a16="http://schemas.microsoft.com/office/drawing/2014/main" id="{2AE8FBB6-DC7C-4E4D-87B5-186511BE1F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065" name="Text Box 46">
          <a:extLst>
            <a:ext uri="{FF2B5EF4-FFF2-40B4-BE49-F238E27FC236}">
              <a16:creationId xmlns:a16="http://schemas.microsoft.com/office/drawing/2014/main" id="{ECB244E2-5853-4BF5-88C7-FBBBE21D629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066" name="Text Box 43">
          <a:extLst>
            <a:ext uri="{FF2B5EF4-FFF2-40B4-BE49-F238E27FC236}">
              <a16:creationId xmlns:a16="http://schemas.microsoft.com/office/drawing/2014/main" id="{BCD07DF7-DC83-4ADD-BC87-471920D2EE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067" name="Text Box 46">
          <a:extLst>
            <a:ext uri="{FF2B5EF4-FFF2-40B4-BE49-F238E27FC236}">
              <a16:creationId xmlns:a16="http://schemas.microsoft.com/office/drawing/2014/main" id="{FA59CD48-A167-42C2-9E1D-5DDC0417B8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068" name="Text Box 43">
          <a:extLst>
            <a:ext uri="{FF2B5EF4-FFF2-40B4-BE49-F238E27FC236}">
              <a16:creationId xmlns:a16="http://schemas.microsoft.com/office/drawing/2014/main" id="{E613DBB0-AA1F-47A8-8A58-2ADC2EA7C8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308B184A-B370-4EF2-843C-E70F88208D58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1070" name="Text Box 11">
          <a:extLst>
            <a:ext uri="{FF2B5EF4-FFF2-40B4-BE49-F238E27FC236}">
              <a16:creationId xmlns:a16="http://schemas.microsoft.com/office/drawing/2014/main" id="{C38B3F1B-C544-498C-B691-709FC40748F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1071" name="Text Box 65">
          <a:extLst>
            <a:ext uri="{FF2B5EF4-FFF2-40B4-BE49-F238E27FC236}">
              <a16:creationId xmlns:a16="http://schemas.microsoft.com/office/drawing/2014/main" id="{7EDB3A2D-4A43-45DD-BB2C-AB8B09654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1072" name="Text Box 91">
          <a:extLst>
            <a:ext uri="{FF2B5EF4-FFF2-40B4-BE49-F238E27FC236}">
              <a16:creationId xmlns:a16="http://schemas.microsoft.com/office/drawing/2014/main" id="{981AF9B0-E68E-4364-B9F5-CA751FC903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1073" name="Text Box 65">
          <a:extLst>
            <a:ext uri="{FF2B5EF4-FFF2-40B4-BE49-F238E27FC236}">
              <a16:creationId xmlns:a16="http://schemas.microsoft.com/office/drawing/2014/main" id="{2C754223-C2E9-408E-9A7C-09F0E82467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1074" name="Text Box 91">
          <a:extLst>
            <a:ext uri="{FF2B5EF4-FFF2-40B4-BE49-F238E27FC236}">
              <a16:creationId xmlns:a16="http://schemas.microsoft.com/office/drawing/2014/main" id="{C1FC55D3-57F2-4102-81B2-BEB8FDAF28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76200" cy="171450"/>
    <xdr:sp macro="" textlink="">
      <xdr:nvSpPr>
        <xdr:cNvPr id="1075" name="Text Box 46">
          <a:extLst>
            <a:ext uri="{FF2B5EF4-FFF2-40B4-BE49-F238E27FC236}">
              <a16:creationId xmlns:a16="http://schemas.microsoft.com/office/drawing/2014/main" id="{B77E764D-8037-4C7A-9BBC-0E564F54AB8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76200" cy="171450"/>
    <xdr:sp macro="" textlink="">
      <xdr:nvSpPr>
        <xdr:cNvPr id="1076" name="Text Box 43">
          <a:extLst>
            <a:ext uri="{FF2B5EF4-FFF2-40B4-BE49-F238E27FC236}">
              <a16:creationId xmlns:a16="http://schemas.microsoft.com/office/drawing/2014/main" id="{9ABA6FD7-FCA5-46C2-96AE-9B51486DFE6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077" name="Text Box 68">
          <a:extLst>
            <a:ext uri="{FF2B5EF4-FFF2-40B4-BE49-F238E27FC236}">
              <a16:creationId xmlns:a16="http://schemas.microsoft.com/office/drawing/2014/main" id="{9902C553-3875-487D-A023-52312953F1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078" name="Text Box 69">
          <a:extLst>
            <a:ext uri="{FF2B5EF4-FFF2-40B4-BE49-F238E27FC236}">
              <a16:creationId xmlns:a16="http://schemas.microsoft.com/office/drawing/2014/main" id="{6C97B1FE-5F25-445A-A2A2-DB377EA1C9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079" name="Text Box 70">
          <a:extLst>
            <a:ext uri="{FF2B5EF4-FFF2-40B4-BE49-F238E27FC236}">
              <a16:creationId xmlns:a16="http://schemas.microsoft.com/office/drawing/2014/main" id="{C8DD59E9-8520-4D75-B3CC-A96975552A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080" name="Text Box 71">
          <a:extLst>
            <a:ext uri="{FF2B5EF4-FFF2-40B4-BE49-F238E27FC236}">
              <a16:creationId xmlns:a16="http://schemas.microsoft.com/office/drawing/2014/main" id="{AF3C40F8-C0EF-4CBE-8650-BEF85AB77F6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081" name="Text Box 72">
          <a:extLst>
            <a:ext uri="{FF2B5EF4-FFF2-40B4-BE49-F238E27FC236}">
              <a16:creationId xmlns:a16="http://schemas.microsoft.com/office/drawing/2014/main" id="{C7FD6FBD-81D1-4C42-AE80-0F5C6303654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082" name="Text Box 73">
          <a:extLst>
            <a:ext uri="{FF2B5EF4-FFF2-40B4-BE49-F238E27FC236}">
              <a16:creationId xmlns:a16="http://schemas.microsoft.com/office/drawing/2014/main" id="{66C9CF11-18A2-401C-8CF4-D42998BB55F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083" name="Text Box 46">
          <a:extLst>
            <a:ext uri="{FF2B5EF4-FFF2-40B4-BE49-F238E27FC236}">
              <a16:creationId xmlns:a16="http://schemas.microsoft.com/office/drawing/2014/main" id="{4B32AB9F-9E6A-49E4-9364-55EB6DDB57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084" name="Text Box 43">
          <a:extLst>
            <a:ext uri="{FF2B5EF4-FFF2-40B4-BE49-F238E27FC236}">
              <a16:creationId xmlns:a16="http://schemas.microsoft.com/office/drawing/2014/main" id="{811A99E0-5395-4EE9-9384-FF4355F8858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085" name="Text Box 46">
          <a:extLst>
            <a:ext uri="{FF2B5EF4-FFF2-40B4-BE49-F238E27FC236}">
              <a16:creationId xmlns:a16="http://schemas.microsoft.com/office/drawing/2014/main" id="{9A9B4809-911B-4C66-A655-1B79B6F6F4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086" name="Text Box 43">
          <a:extLst>
            <a:ext uri="{FF2B5EF4-FFF2-40B4-BE49-F238E27FC236}">
              <a16:creationId xmlns:a16="http://schemas.microsoft.com/office/drawing/2014/main" id="{7B23D951-3788-45B1-B5C2-94D8431182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087" name="Text Box 68">
          <a:extLst>
            <a:ext uri="{FF2B5EF4-FFF2-40B4-BE49-F238E27FC236}">
              <a16:creationId xmlns:a16="http://schemas.microsoft.com/office/drawing/2014/main" id="{4A9C23C0-D768-4200-81D1-2F8E7F6ADC5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088" name="Text Box 69">
          <a:extLst>
            <a:ext uri="{FF2B5EF4-FFF2-40B4-BE49-F238E27FC236}">
              <a16:creationId xmlns:a16="http://schemas.microsoft.com/office/drawing/2014/main" id="{671B550C-5173-47A3-931D-EEF82C2A489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089" name="Text Box 70">
          <a:extLst>
            <a:ext uri="{FF2B5EF4-FFF2-40B4-BE49-F238E27FC236}">
              <a16:creationId xmlns:a16="http://schemas.microsoft.com/office/drawing/2014/main" id="{22452320-3F26-4F85-A9F2-3ABE45A71B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090" name="Text Box 71">
          <a:extLst>
            <a:ext uri="{FF2B5EF4-FFF2-40B4-BE49-F238E27FC236}">
              <a16:creationId xmlns:a16="http://schemas.microsoft.com/office/drawing/2014/main" id="{EB478567-6568-4B23-8C07-A74A27195C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091" name="Text Box 72">
          <a:extLst>
            <a:ext uri="{FF2B5EF4-FFF2-40B4-BE49-F238E27FC236}">
              <a16:creationId xmlns:a16="http://schemas.microsoft.com/office/drawing/2014/main" id="{66941270-00CD-4CEC-BEF7-8F983289E4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092" name="Text Box 73">
          <a:extLst>
            <a:ext uri="{FF2B5EF4-FFF2-40B4-BE49-F238E27FC236}">
              <a16:creationId xmlns:a16="http://schemas.microsoft.com/office/drawing/2014/main" id="{0F140B16-9820-4680-8BF5-C0AF9A83418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093" name="Text Box 46">
          <a:extLst>
            <a:ext uri="{FF2B5EF4-FFF2-40B4-BE49-F238E27FC236}">
              <a16:creationId xmlns:a16="http://schemas.microsoft.com/office/drawing/2014/main" id="{C65121DB-5F0C-4F30-B5C9-B31691FDC2B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094" name="Text Box 43">
          <a:extLst>
            <a:ext uri="{FF2B5EF4-FFF2-40B4-BE49-F238E27FC236}">
              <a16:creationId xmlns:a16="http://schemas.microsoft.com/office/drawing/2014/main" id="{D9EACDDB-F720-431B-84FD-949FC9297A6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095" name="Text Box 46">
          <a:extLst>
            <a:ext uri="{FF2B5EF4-FFF2-40B4-BE49-F238E27FC236}">
              <a16:creationId xmlns:a16="http://schemas.microsoft.com/office/drawing/2014/main" id="{07CE2E5F-9BD3-4554-850E-9C621C1635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096" name="Text Box 43">
          <a:extLst>
            <a:ext uri="{FF2B5EF4-FFF2-40B4-BE49-F238E27FC236}">
              <a16:creationId xmlns:a16="http://schemas.microsoft.com/office/drawing/2014/main" id="{A11487B8-379E-489E-BEE7-AFCA0B8869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097" name="Text Box 68">
          <a:extLst>
            <a:ext uri="{FF2B5EF4-FFF2-40B4-BE49-F238E27FC236}">
              <a16:creationId xmlns:a16="http://schemas.microsoft.com/office/drawing/2014/main" id="{5A9E8B66-63AF-46F8-8E73-07BA4F4C102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098" name="Text Box 69">
          <a:extLst>
            <a:ext uri="{FF2B5EF4-FFF2-40B4-BE49-F238E27FC236}">
              <a16:creationId xmlns:a16="http://schemas.microsoft.com/office/drawing/2014/main" id="{0E062179-76A2-454A-A52D-942CDFFBF3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099" name="Text Box 70">
          <a:extLst>
            <a:ext uri="{FF2B5EF4-FFF2-40B4-BE49-F238E27FC236}">
              <a16:creationId xmlns:a16="http://schemas.microsoft.com/office/drawing/2014/main" id="{F7898EDB-FFB7-4423-8DB4-850135E3C5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100" name="Text Box 71">
          <a:extLst>
            <a:ext uri="{FF2B5EF4-FFF2-40B4-BE49-F238E27FC236}">
              <a16:creationId xmlns:a16="http://schemas.microsoft.com/office/drawing/2014/main" id="{1B5450D5-8144-42F8-B35F-F2FBF73523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101" name="Text Box 72">
          <a:extLst>
            <a:ext uri="{FF2B5EF4-FFF2-40B4-BE49-F238E27FC236}">
              <a16:creationId xmlns:a16="http://schemas.microsoft.com/office/drawing/2014/main" id="{6E853123-2ADF-4FCE-B72A-515DE850E7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102" name="Text Box 73">
          <a:extLst>
            <a:ext uri="{FF2B5EF4-FFF2-40B4-BE49-F238E27FC236}">
              <a16:creationId xmlns:a16="http://schemas.microsoft.com/office/drawing/2014/main" id="{D51A3068-7EEE-47EC-82D5-CE747BA473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03" name="Text Box 46">
          <a:extLst>
            <a:ext uri="{FF2B5EF4-FFF2-40B4-BE49-F238E27FC236}">
              <a16:creationId xmlns:a16="http://schemas.microsoft.com/office/drawing/2014/main" id="{73E5AE15-2813-4D6B-A187-AE77E1AEE5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04" name="Text Box 43">
          <a:extLst>
            <a:ext uri="{FF2B5EF4-FFF2-40B4-BE49-F238E27FC236}">
              <a16:creationId xmlns:a16="http://schemas.microsoft.com/office/drawing/2014/main" id="{A2A7CA20-2CBB-4280-B329-4B5FFA39AE8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05" name="Text Box 46">
          <a:extLst>
            <a:ext uri="{FF2B5EF4-FFF2-40B4-BE49-F238E27FC236}">
              <a16:creationId xmlns:a16="http://schemas.microsoft.com/office/drawing/2014/main" id="{39963955-4691-4470-A680-5234CE6AD05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06" name="Text Box 43">
          <a:extLst>
            <a:ext uri="{FF2B5EF4-FFF2-40B4-BE49-F238E27FC236}">
              <a16:creationId xmlns:a16="http://schemas.microsoft.com/office/drawing/2014/main" id="{3B7F4AFD-D982-4600-9F2E-A8A34FCB7EE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1107" name="Text Box 10">
          <a:extLst>
            <a:ext uri="{FF2B5EF4-FFF2-40B4-BE49-F238E27FC236}">
              <a16:creationId xmlns:a16="http://schemas.microsoft.com/office/drawing/2014/main" id="{32CAB905-30DD-4625-94C8-B2B919663F2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1108" name="Text Box 11">
          <a:extLst>
            <a:ext uri="{FF2B5EF4-FFF2-40B4-BE49-F238E27FC236}">
              <a16:creationId xmlns:a16="http://schemas.microsoft.com/office/drawing/2014/main" id="{55228C1A-B255-4289-B8AD-E4C42880E914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1109" name="Text Box 65">
          <a:extLst>
            <a:ext uri="{FF2B5EF4-FFF2-40B4-BE49-F238E27FC236}">
              <a16:creationId xmlns:a16="http://schemas.microsoft.com/office/drawing/2014/main" id="{1C0F3DAD-AE1F-4146-9221-C2EC635BE8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1110" name="Text Box 91">
          <a:extLst>
            <a:ext uri="{FF2B5EF4-FFF2-40B4-BE49-F238E27FC236}">
              <a16:creationId xmlns:a16="http://schemas.microsoft.com/office/drawing/2014/main" id="{C49AEB75-6C5C-4309-9495-AA1118D5B7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1111" name="Text Box 65">
          <a:extLst>
            <a:ext uri="{FF2B5EF4-FFF2-40B4-BE49-F238E27FC236}">
              <a16:creationId xmlns:a16="http://schemas.microsoft.com/office/drawing/2014/main" id="{E6C705B6-8B87-484D-8511-51EED611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1112" name="Text Box 91">
          <a:extLst>
            <a:ext uri="{FF2B5EF4-FFF2-40B4-BE49-F238E27FC236}">
              <a16:creationId xmlns:a16="http://schemas.microsoft.com/office/drawing/2014/main" id="{058D3CFD-C8AB-4007-9149-46D7C0EEEB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76200" cy="171450"/>
    <xdr:sp macro="" textlink="">
      <xdr:nvSpPr>
        <xdr:cNvPr id="1113" name="Text Box 46">
          <a:extLst>
            <a:ext uri="{FF2B5EF4-FFF2-40B4-BE49-F238E27FC236}">
              <a16:creationId xmlns:a16="http://schemas.microsoft.com/office/drawing/2014/main" id="{16306DA8-AEC0-464E-ACEE-9AD66D79237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76200" cy="171450"/>
    <xdr:sp macro="" textlink="">
      <xdr:nvSpPr>
        <xdr:cNvPr id="1114" name="Text Box 43">
          <a:extLst>
            <a:ext uri="{FF2B5EF4-FFF2-40B4-BE49-F238E27FC236}">
              <a16:creationId xmlns:a16="http://schemas.microsoft.com/office/drawing/2014/main" id="{582D079E-27A5-4367-9E39-A96C104E7E4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15" name="Text Box 68">
          <a:extLst>
            <a:ext uri="{FF2B5EF4-FFF2-40B4-BE49-F238E27FC236}">
              <a16:creationId xmlns:a16="http://schemas.microsoft.com/office/drawing/2014/main" id="{493D2F37-0394-4022-9FB7-0595E49B292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16" name="Text Box 69">
          <a:extLst>
            <a:ext uri="{FF2B5EF4-FFF2-40B4-BE49-F238E27FC236}">
              <a16:creationId xmlns:a16="http://schemas.microsoft.com/office/drawing/2014/main" id="{59D679E9-4FCC-4D13-A71D-47FA1C21E0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17" name="Text Box 70">
          <a:extLst>
            <a:ext uri="{FF2B5EF4-FFF2-40B4-BE49-F238E27FC236}">
              <a16:creationId xmlns:a16="http://schemas.microsoft.com/office/drawing/2014/main" id="{091E444F-026F-4D64-BCD9-7F1668299B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18" name="Text Box 71">
          <a:extLst>
            <a:ext uri="{FF2B5EF4-FFF2-40B4-BE49-F238E27FC236}">
              <a16:creationId xmlns:a16="http://schemas.microsoft.com/office/drawing/2014/main" id="{4C9AC4C1-AEAD-4CB3-912D-D8A2614B42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19" name="Text Box 72">
          <a:extLst>
            <a:ext uri="{FF2B5EF4-FFF2-40B4-BE49-F238E27FC236}">
              <a16:creationId xmlns:a16="http://schemas.microsoft.com/office/drawing/2014/main" id="{A0EE752D-D93E-4E6D-AE27-E54506200EB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20" name="Text Box 73">
          <a:extLst>
            <a:ext uri="{FF2B5EF4-FFF2-40B4-BE49-F238E27FC236}">
              <a16:creationId xmlns:a16="http://schemas.microsoft.com/office/drawing/2014/main" id="{EF606B30-4721-420E-84F2-0CC4196D87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21" name="Text Box 46">
          <a:extLst>
            <a:ext uri="{FF2B5EF4-FFF2-40B4-BE49-F238E27FC236}">
              <a16:creationId xmlns:a16="http://schemas.microsoft.com/office/drawing/2014/main" id="{FB20C8B7-65C9-4DEB-8945-10D9AA01EDD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22" name="Text Box 43">
          <a:extLst>
            <a:ext uri="{FF2B5EF4-FFF2-40B4-BE49-F238E27FC236}">
              <a16:creationId xmlns:a16="http://schemas.microsoft.com/office/drawing/2014/main" id="{82501933-1FE1-40B8-A783-4FFEACEC175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23" name="Text Box 46">
          <a:extLst>
            <a:ext uri="{FF2B5EF4-FFF2-40B4-BE49-F238E27FC236}">
              <a16:creationId xmlns:a16="http://schemas.microsoft.com/office/drawing/2014/main" id="{7F2ADDEB-F3CD-46FA-99C3-7AD85A995A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24" name="Text Box 43">
          <a:extLst>
            <a:ext uri="{FF2B5EF4-FFF2-40B4-BE49-F238E27FC236}">
              <a16:creationId xmlns:a16="http://schemas.microsoft.com/office/drawing/2014/main" id="{601EBF8B-F01B-40D2-9746-C0E9438505A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25" name="Text Box 68">
          <a:extLst>
            <a:ext uri="{FF2B5EF4-FFF2-40B4-BE49-F238E27FC236}">
              <a16:creationId xmlns:a16="http://schemas.microsoft.com/office/drawing/2014/main" id="{8AD25F1D-0BAB-4FE6-ADA8-4221A4568B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26" name="Text Box 69">
          <a:extLst>
            <a:ext uri="{FF2B5EF4-FFF2-40B4-BE49-F238E27FC236}">
              <a16:creationId xmlns:a16="http://schemas.microsoft.com/office/drawing/2014/main" id="{DA637FC1-45B3-4426-9C27-B451E78D7C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27" name="Text Box 70">
          <a:extLst>
            <a:ext uri="{FF2B5EF4-FFF2-40B4-BE49-F238E27FC236}">
              <a16:creationId xmlns:a16="http://schemas.microsoft.com/office/drawing/2014/main" id="{5165590B-104C-40F2-B2C3-66DD14C3E5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28" name="Text Box 71">
          <a:extLst>
            <a:ext uri="{FF2B5EF4-FFF2-40B4-BE49-F238E27FC236}">
              <a16:creationId xmlns:a16="http://schemas.microsoft.com/office/drawing/2014/main" id="{1EBDC5F0-6CBA-4401-8056-76C6EC6E64E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29" name="Text Box 72">
          <a:extLst>
            <a:ext uri="{FF2B5EF4-FFF2-40B4-BE49-F238E27FC236}">
              <a16:creationId xmlns:a16="http://schemas.microsoft.com/office/drawing/2014/main" id="{59C4FAC8-8507-4F26-B8BF-1BA53DB79C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30" name="Text Box 73">
          <a:extLst>
            <a:ext uri="{FF2B5EF4-FFF2-40B4-BE49-F238E27FC236}">
              <a16:creationId xmlns:a16="http://schemas.microsoft.com/office/drawing/2014/main" id="{4914BD3A-4D0E-41A9-A8C8-49F1BBC2F6C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31" name="Text Box 46">
          <a:extLst>
            <a:ext uri="{FF2B5EF4-FFF2-40B4-BE49-F238E27FC236}">
              <a16:creationId xmlns:a16="http://schemas.microsoft.com/office/drawing/2014/main" id="{054E3866-5B79-4853-94C7-5455D58A19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32" name="Text Box 43">
          <a:extLst>
            <a:ext uri="{FF2B5EF4-FFF2-40B4-BE49-F238E27FC236}">
              <a16:creationId xmlns:a16="http://schemas.microsoft.com/office/drawing/2014/main" id="{3A28AD30-6633-4FE0-AEAA-901E5EC6DA2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33" name="Text Box 46">
          <a:extLst>
            <a:ext uri="{FF2B5EF4-FFF2-40B4-BE49-F238E27FC236}">
              <a16:creationId xmlns:a16="http://schemas.microsoft.com/office/drawing/2014/main" id="{6E866D85-51CF-43B6-B8E0-93C1DD6CDB3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34" name="Text Box 43">
          <a:extLst>
            <a:ext uri="{FF2B5EF4-FFF2-40B4-BE49-F238E27FC236}">
              <a16:creationId xmlns:a16="http://schemas.microsoft.com/office/drawing/2014/main" id="{E98D0CC1-2D18-4860-A02A-C1EAAE9264B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135" name="Text Box 68">
          <a:extLst>
            <a:ext uri="{FF2B5EF4-FFF2-40B4-BE49-F238E27FC236}">
              <a16:creationId xmlns:a16="http://schemas.microsoft.com/office/drawing/2014/main" id="{8C62F644-26C9-4319-9E24-B34FE5A8519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136" name="Text Box 69">
          <a:extLst>
            <a:ext uri="{FF2B5EF4-FFF2-40B4-BE49-F238E27FC236}">
              <a16:creationId xmlns:a16="http://schemas.microsoft.com/office/drawing/2014/main" id="{5338D757-7054-4E42-8DF2-5C5B34913C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137" name="Text Box 70">
          <a:extLst>
            <a:ext uri="{FF2B5EF4-FFF2-40B4-BE49-F238E27FC236}">
              <a16:creationId xmlns:a16="http://schemas.microsoft.com/office/drawing/2014/main" id="{999E9FC2-221C-4C86-9DFD-D8D17069FC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138" name="Text Box 71">
          <a:extLst>
            <a:ext uri="{FF2B5EF4-FFF2-40B4-BE49-F238E27FC236}">
              <a16:creationId xmlns:a16="http://schemas.microsoft.com/office/drawing/2014/main" id="{070B22BC-21B2-4BB5-862E-50B0E0030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139" name="Text Box 72">
          <a:extLst>
            <a:ext uri="{FF2B5EF4-FFF2-40B4-BE49-F238E27FC236}">
              <a16:creationId xmlns:a16="http://schemas.microsoft.com/office/drawing/2014/main" id="{65DAEEBB-E293-4189-BDB3-F03F2AF696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140" name="Text Box 73">
          <a:extLst>
            <a:ext uri="{FF2B5EF4-FFF2-40B4-BE49-F238E27FC236}">
              <a16:creationId xmlns:a16="http://schemas.microsoft.com/office/drawing/2014/main" id="{77898EA3-ECC7-4DFB-B5F7-4F8FF76565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41" name="Text Box 46">
          <a:extLst>
            <a:ext uri="{FF2B5EF4-FFF2-40B4-BE49-F238E27FC236}">
              <a16:creationId xmlns:a16="http://schemas.microsoft.com/office/drawing/2014/main" id="{592A5B48-69AC-4196-9FE4-65DAAA585A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42" name="Text Box 43">
          <a:extLst>
            <a:ext uri="{FF2B5EF4-FFF2-40B4-BE49-F238E27FC236}">
              <a16:creationId xmlns:a16="http://schemas.microsoft.com/office/drawing/2014/main" id="{16DD2DCB-0B5C-4163-ACDC-3109444CA77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43" name="Text Box 46">
          <a:extLst>
            <a:ext uri="{FF2B5EF4-FFF2-40B4-BE49-F238E27FC236}">
              <a16:creationId xmlns:a16="http://schemas.microsoft.com/office/drawing/2014/main" id="{02DA47BE-88E5-4C09-AD4F-DAF7053A3F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44" name="Text Box 43">
          <a:extLst>
            <a:ext uri="{FF2B5EF4-FFF2-40B4-BE49-F238E27FC236}">
              <a16:creationId xmlns:a16="http://schemas.microsoft.com/office/drawing/2014/main" id="{643ECBE3-1B21-49AC-B664-BA39FAD722F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B17ED697-A654-4B3F-863E-F80375E77EB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3944C5CC-6750-433C-935B-AA1D3CA75E60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1147" name="Text Box 65">
          <a:extLst>
            <a:ext uri="{FF2B5EF4-FFF2-40B4-BE49-F238E27FC236}">
              <a16:creationId xmlns:a16="http://schemas.microsoft.com/office/drawing/2014/main" id="{7BA6AB82-CC8D-4B02-8696-A81528682DD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1148" name="Text Box 91">
          <a:extLst>
            <a:ext uri="{FF2B5EF4-FFF2-40B4-BE49-F238E27FC236}">
              <a16:creationId xmlns:a16="http://schemas.microsoft.com/office/drawing/2014/main" id="{C4A6D86E-2385-4E77-B10D-BF63ECAA17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1149" name="Text Box 65">
          <a:extLst>
            <a:ext uri="{FF2B5EF4-FFF2-40B4-BE49-F238E27FC236}">
              <a16:creationId xmlns:a16="http://schemas.microsoft.com/office/drawing/2014/main" id="{DB8DBA20-5525-4D9B-BE97-B78D7586B07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1150" name="Text Box 91">
          <a:extLst>
            <a:ext uri="{FF2B5EF4-FFF2-40B4-BE49-F238E27FC236}">
              <a16:creationId xmlns:a16="http://schemas.microsoft.com/office/drawing/2014/main" id="{0C00DEB3-BBED-4441-BF1B-2F76D7CAB6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76200" cy="171450"/>
    <xdr:sp macro="" textlink="">
      <xdr:nvSpPr>
        <xdr:cNvPr id="1151" name="Text Box 46">
          <a:extLst>
            <a:ext uri="{FF2B5EF4-FFF2-40B4-BE49-F238E27FC236}">
              <a16:creationId xmlns:a16="http://schemas.microsoft.com/office/drawing/2014/main" id="{BBD32EDB-CF5B-44ED-81AF-CB969F6AB1E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76200" cy="171450"/>
    <xdr:sp macro="" textlink="">
      <xdr:nvSpPr>
        <xdr:cNvPr id="1152" name="Text Box 43">
          <a:extLst>
            <a:ext uri="{FF2B5EF4-FFF2-40B4-BE49-F238E27FC236}">
              <a16:creationId xmlns:a16="http://schemas.microsoft.com/office/drawing/2014/main" id="{E9EEDEC3-1DC4-47A8-BE86-B0E4DF45884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53" name="Text Box 68">
          <a:extLst>
            <a:ext uri="{FF2B5EF4-FFF2-40B4-BE49-F238E27FC236}">
              <a16:creationId xmlns:a16="http://schemas.microsoft.com/office/drawing/2014/main" id="{30BF1761-E1AB-48D0-BA97-7513884B32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54" name="Text Box 69">
          <a:extLst>
            <a:ext uri="{FF2B5EF4-FFF2-40B4-BE49-F238E27FC236}">
              <a16:creationId xmlns:a16="http://schemas.microsoft.com/office/drawing/2014/main" id="{12E56C09-1C6B-495B-9D71-C7F76A1F1EE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55" name="Text Box 70">
          <a:extLst>
            <a:ext uri="{FF2B5EF4-FFF2-40B4-BE49-F238E27FC236}">
              <a16:creationId xmlns:a16="http://schemas.microsoft.com/office/drawing/2014/main" id="{F43DD270-C5A8-41C3-8B9B-7A5F822D3B8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56" name="Text Box 71">
          <a:extLst>
            <a:ext uri="{FF2B5EF4-FFF2-40B4-BE49-F238E27FC236}">
              <a16:creationId xmlns:a16="http://schemas.microsoft.com/office/drawing/2014/main" id="{E1476BD8-69C4-450C-9468-DF2FFE09EE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57" name="Text Box 72">
          <a:extLst>
            <a:ext uri="{FF2B5EF4-FFF2-40B4-BE49-F238E27FC236}">
              <a16:creationId xmlns:a16="http://schemas.microsoft.com/office/drawing/2014/main" id="{7C224E00-A93D-44E2-B62A-E9985634EA5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58" name="Text Box 73">
          <a:extLst>
            <a:ext uri="{FF2B5EF4-FFF2-40B4-BE49-F238E27FC236}">
              <a16:creationId xmlns:a16="http://schemas.microsoft.com/office/drawing/2014/main" id="{7A8047D5-5194-416A-8B34-37AEA6F4C7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59" name="Text Box 46">
          <a:extLst>
            <a:ext uri="{FF2B5EF4-FFF2-40B4-BE49-F238E27FC236}">
              <a16:creationId xmlns:a16="http://schemas.microsoft.com/office/drawing/2014/main" id="{2AE88F44-601A-4AAF-9B2F-6ABC418AA83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60" name="Text Box 43">
          <a:extLst>
            <a:ext uri="{FF2B5EF4-FFF2-40B4-BE49-F238E27FC236}">
              <a16:creationId xmlns:a16="http://schemas.microsoft.com/office/drawing/2014/main" id="{B72D5B11-5FA8-4812-B58F-C8B295A3A5F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61" name="Text Box 46">
          <a:extLst>
            <a:ext uri="{FF2B5EF4-FFF2-40B4-BE49-F238E27FC236}">
              <a16:creationId xmlns:a16="http://schemas.microsoft.com/office/drawing/2014/main" id="{88B0BFF7-7D04-4C2E-B911-2CEA96CDC2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62" name="Text Box 43">
          <a:extLst>
            <a:ext uri="{FF2B5EF4-FFF2-40B4-BE49-F238E27FC236}">
              <a16:creationId xmlns:a16="http://schemas.microsoft.com/office/drawing/2014/main" id="{8147965D-636B-4EA5-8CAF-76D7D62F8F7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63" name="Text Box 68">
          <a:extLst>
            <a:ext uri="{FF2B5EF4-FFF2-40B4-BE49-F238E27FC236}">
              <a16:creationId xmlns:a16="http://schemas.microsoft.com/office/drawing/2014/main" id="{99752E29-3D50-450C-875B-1DE3A41BA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64" name="Text Box 69">
          <a:extLst>
            <a:ext uri="{FF2B5EF4-FFF2-40B4-BE49-F238E27FC236}">
              <a16:creationId xmlns:a16="http://schemas.microsoft.com/office/drawing/2014/main" id="{6F8942E5-6112-4498-B2A4-53FE30D3024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65" name="Text Box 70">
          <a:extLst>
            <a:ext uri="{FF2B5EF4-FFF2-40B4-BE49-F238E27FC236}">
              <a16:creationId xmlns:a16="http://schemas.microsoft.com/office/drawing/2014/main" id="{FE1FD9AC-FC96-4E00-B0C4-E75244277A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66" name="Text Box 71">
          <a:extLst>
            <a:ext uri="{FF2B5EF4-FFF2-40B4-BE49-F238E27FC236}">
              <a16:creationId xmlns:a16="http://schemas.microsoft.com/office/drawing/2014/main" id="{3FDD6A39-A185-4878-8C91-EC6220FF63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67" name="Text Box 72">
          <a:extLst>
            <a:ext uri="{FF2B5EF4-FFF2-40B4-BE49-F238E27FC236}">
              <a16:creationId xmlns:a16="http://schemas.microsoft.com/office/drawing/2014/main" id="{ED2BEF6B-90F4-4F4E-9475-FA570EE8723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68" name="Text Box 73">
          <a:extLst>
            <a:ext uri="{FF2B5EF4-FFF2-40B4-BE49-F238E27FC236}">
              <a16:creationId xmlns:a16="http://schemas.microsoft.com/office/drawing/2014/main" id="{E0C0B531-C3F0-4639-93D1-700F017C8A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69" name="Text Box 46">
          <a:extLst>
            <a:ext uri="{FF2B5EF4-FFF2-40B4-BE49-F238E27FC236}">
              <a16:creationId xmlns:a16="http://schemas.microsoft.com/office/drawing/2014/main" id="{3A8DE0BF-956E-4533-AB56-4D75F3206F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70" name="Text Box 43">
          <a:extLst>
            <a:ext uri="{FF2B5EF4-FFF2-40B4-BE49-F238E27FC236}">
              <a16:creationId xmlns:a16="http://schemas.microsoft.com/office/drawing/2014/main" id="{14272A9D-FE7B-4696-B303-D04D29E553A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71" name="Text Box 46">
          <a:extLst>
            <a:ext uri="{FF2B5EF4-FFF2-40B4-BE49-F238E27FC236}">
              <a16:creationId xmlns:a16="http://schemas.microsoft.com/office/drawing/2014/main" id="{E044DBB1-7D84-4625-86B0-EC086DE32BD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72" name="Text Box 43">
          <a:extLst>
            <a:ext uri="{FF2B5EF4-FFF2-40B4-BE49-F238E27FC236}">
              <a16:creationId xmlns:a16="http://schemas.microsoft.com/office/drawing/2014/main" id="{A1E793EC-06FA-4869-AFA3-C4CCA0E65F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173" name="Text Box 68">
          <a:extLst>
            <a:ext uri="{FF2B5EF4-FFF2-40B4-BE49-F238E27FC236}">
              <a16:creationId xmlns:a16="http://schemas.microsoft.com/office/drawing/2014/main" id="{3EBEEBA0-9F38-49BB-A8B0-86E3672CBA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174" name="Text Box 69">
          <a:extLst>
            <a:ext uri="{FF2B5EF4-FFF2-40B4-BE49-F238E27FC236}">
              <a16:creationId xmlns:a16="http://schemas.microsoft.com/office/drawing/2014/main" id="{8280CF34-12FE-4988-9DEA-C2E14A5E517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175" name="Text Box 70">
          <a:extLst>
            <a:ext uri="{FF2B5EF4-FFF2-40B4-BE49-F238E27FC236}">
              <a16:creationId xmlns:a16="http://schemas.microsoft.com/office/drawing/2014/main" id="{E228CCB9-0B1E-484F-9D30-49558E8C73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176" name="Text Box 71">
          <a:extLst>
            <a:ext uri="{FF2B5EF4-FFF2-40B4-BE49-F238E27FC236}">
              <a16:creationId xmlns:a16="http://schemas.microsoft.com/office/drawing/2014/main" id="{5EEDD8A1-B4F7-4A2A-B397-5E366871EB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177" name="Text Box 72">
          <a:extLst>
            <a:ext uri="{FF2B5EF4-FFF2-40B4-BE49-F238E27FC236}">
              <a16:creationId xmlns:a16="http://schemas.microsoft.com/office/drawing/2014/main" id="{72C4957C-F10D-43F6-9B2B-778C8F220A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47625"/>
    <xdr:sp macro="" textlink="">
      <xdr:nvSpPr>
        <xdr:cNvPr id="1178" name="Text Box 73">
          <a:extLst>
            <a:ext uri="{FF2B5EF4-FFF2-40B4-BE49-F238E27FC236}">
              <a16:creationId xmlns:a16="http://schemas.microsoft.com/office/drawing/2014/main" id="{1D6400A3-0954-49A0-9E54-7C701A64D95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79" name="Text Box 46">
          <a:extLst>
            <a:ext uri="{FF2B5EF4-FFF2-40B4-BE49-F238E27FC236}">
              <a16:creationId xmlns:a16="http://schemas.microsoft.com/office/drawing/2014/main" id="{00FDAA27-20BB-4998-B430-72C9655851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80" name="Text Box 43">
          <a:extLst>
            <a:ext uri="{FF2B5EF4-FFF2-40B4-BE49-F238E27FC236}">
              <a16:creationId xmlns:a16="http://schemas.microsoft.com/office/drawing/2014/main" id="{5466085A-92A6-4B28-BC99-0C1DB386E2F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81" name="Text Box 46">
          <a:extLst>
            <a:ext uri="{FF2B5EF4-FFF2-40B4-BE49-F238E27FC236}">
              <a16:creationId xmlns:a16="http://schemas.microsoft.com/office/drawing/2014/main" id="{515F6E1C-C35E-41AF-A5E3-73DCDFBCF88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82" name="Text Box 43">
          <a:extLst>
            <a:ext uri="{FF2B5EF4-FFF2-40B4-BE49-F238E27FC236}">
              <a16:creationId xmlns:a16="http://schemas.microsoft.com/office/drawing/2014/main" id="{FD0AC06D-831A-49CD-855B-03F73DD9224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1183" name="Text Box 10">
          <a:extLst>
            <a:ext uri="{FF2B5EF4-FFF2-40B4-BE49-F238E27FC236}">
              <a16:creationId xmlns:a16="http://schemas.microsoft.com/office/drawing/2014/main" id="{0D071B11-B84B-462C-8954-600E25CCD2C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209550</xdr:colOff>
      <xdr:row>178</xdr:row>
      <xdr:rowOff>38100</xdr:rowOff>
    </xdr:from>
    <xdr:ext cx="0" cy="171450"/>
    <xdr:sp macro="" textlink="">
      <xdr:nvSpPr>
        <xdr:cNvPr id="1184" name="Text Box 11">
          <a:extLst>
            <a:ext uri="{FF2B5EF4-FFF2-40B4-BE49-F238E27FC236}">
              <a16:creationId xmlns:a16="http://schemas.microsoft.com/office/drawing/2014/main" id="{667F376E-9291-4FA4-843B-31079BD9A4B3}"/>
            </a:ext>
          </a:extLst>
        </xdr:cNvPr>
        <xdr:cNvSpPr txBox="1">
          <a:spLocks noChangeArrowheads="1"/>
        </xdr:cNvSpPr>
      </xdr:nvSpPr>
      <xdr:spPr bwMode="auto">
        <a:xfrm>
          <a:off x="17221200" y="29756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1185" name="Text Box 65">
          <a:extLst>
            <a:ext uri="{FF2B5EF4-FFF2-40B4-BE49-F238E27FC236}">
              <a16:creationId xmlns:a16="http://schemas.microsoft.com/office/drawing/2014/main" id="{54288F98-2AB3-4554-A433-46F9E6ED68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1186" name="Text Box 91">
          <a:extLst>
            <a:ext uri="{FF2B5EF4-FFF2-40B4-BE49-F238E27FC236}">
              <a16:creationId xmlns:a16="http://schemas.microsoft.com/office/drawing/2014/main" id="{57350724-926B-48F9-872D-306EC145E8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1187" name="Text Box 65">
          <a:extLst>
            <a:ext uri="{FF2B5EF4-FFF2-40B4-BE49-F238E27FC236}">
              <a16:creationId xmlns:a16="http://schemas.microsoft.com/office/drawing/2014/main" id="{1325064C-3A27-42C0-8D2D-A39E1670082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171450"/>
    <xdr:sp macro="" textlink="">
      <xdr:nvSpPr>
        <xdr:cNvPr id="1188" name="Text Box 91">
          <a:extLst>
            <a:ext uri="{FF2B5EF4-FFF2-40B4-BE49-F238E27FC236}">
              <a16:creationId xmlns:a16="http://schemas.microsoft.com/office/drawing/2014/main" id="{B3A43AD3-C013-4865-95A8-E51FD48FAD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76200" cy="171450"/>
    <xdr:sp macro="" textlink="">
      <xdr:nvSpPr>
        <xdr:cNvPr id="1189" name="Text Box 46">
          <a:extLst>
            <a:ext uri="{FF2B5EF4-FFF2-40B4-BE49-F238E27FC236}">
              <a16:creationId xmlns:a16="http://schemas.microsoft.com/office/drawing/2014/main" id="{AFF296B3-9D6C-47D4-ACC4-0EAF9685DB2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76200" cy="171450"/>
    <xdr:sp macro="" textlink="">
      <xdr:nvSpPr>
        <xdr:cNvPr id="1190" name="Text Box 43">
          <a:extLst>
            <a:ext uri="{FF2B5EF4-FFF2-40B4-BE49-F238E27FC236}">
              <a16:creationId xmlns:a16="http://schemas.microsoft.com/office/drawing/2014/main" id="{132CAD45-CCEF-40FC-BEA5-A1916EA5A173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91" name="Text Box 68">
          <a:extLst>
            <a:ext uri="{FF2B5EF4-FFF2-40B4-BE49-F238E27FC236}">
              <a16:creationId xmlns:a16="http://schemas.microsoft.com/office/drawing/2014/main" id="{47202B9F-73C0-4052-801F-D6665198B98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92" name="Text Box 69">
          <a:extLst>
            <a:ext uri="{FF2B5EF4-FFF2-40B4-BE49-F238E27FC236}">
              <a16:creationId xmlns:a16="http://schemas.microsoft.com/office/drawing/2014/main" id="{C914820B-4769-493D-88B0-9F7FEA915A6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93" name="Text Box 70">
          <a:extLst>
            <a:ext uri="{FF2B5EF4-FFF2-40B4-BE49-F238E27FC236}">
              <a16:creationId xmlns:a16="http://schemas.microsoft.com/office/drawing/2014/main" id="{6BFC6098-9066-4B82-A4F5-090256D143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94" name="Text Box 71">
          <a:extLst>
            <a:ext uri="{FF2B5EF4-FFF2-40B4-BE49-F238E27FC236}">
              <a16:creationId xmlns:a16="http://schemas.microsoft.com/office/drawing/2014/main" id="{355FA553-06D1-45DC-9481-78869C614C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95" name="Text Box 72">
          <a:extLst>
            <a:ext uri="{FF2B5EF4-FFF2-40B4-BE49-F238E27FC236}">
              <a16:creationId xmlns:a16="http://schemas.microsoft.com/office/drawing/2014/main" id="{D5FBD67A-E771-41F0-9CD0-30066E09BC9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196" name="Text Box 73">
          <a:extLst>
            <a:ext uri="{FF2B5EF4-FFF2-40B4-BE49-F238E27FC236}">
              <a16:creationId xmlns:a16="http://schemas.microsoft.com/office/drawing/2014/main" id="{5E666D91-B70F-49AD-892B-AC90209C96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97" name="Text Box 46">
          <a:extLst>
            <a:ext uri="{FF2B5EF4-FFF2-40B4-BE49-F238E27FC236}">
              <a16:creationId xmlns:a16="http://schemas.microsoft.com/office/drawing/2014/main" id="{44C0A841-DBAD-4439-9F23-B6EA0BC873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98" name="Text Box 43">
          <a:extLst>
            <a:ext uri="{FF2B5EF4-FFF2-40B4-BE49-F238E27FC236}">
              <a16:creationId xmlns:a16="http://schemas.microsoft.com/office/drawing/2014/main" id="{C77A1C99-72DD-4FE5-8A6A-16300AB435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199" name="Text Box 46">
          <a:extLst>
            <a:ext uri="{FF2B5EF4-FFF2-40B4-BE49-F238E27FC236}">
              <a16:creationId xmlns:a16="http://schemas.microsoft.com/office/drawing/2014/main" id="{205C72DF-DAA9-425F-9686-E1858DB5A4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200" name="Text Box 43">
          <a:extLst>
            <a:ext uri="{FF2B5EF4-FFF2-40B4-BE49-F238E27FC236}">
              <a16:creationId xmlns:a16="http://schemas.microsoft.com/office/drawing/2014/main" id="{CAFEFCC8-227D-44D6-AE0D-3EB411B2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201" name="Text Box 68">
          <a:extLst>
            <a:ext uri="{FF2B5EF4-FFF2-40B4-BE49-F238E27FC236}">
              <a16:creationId xmlns:a16="http://schemas.microsoft.com/office/drawing/2014/main" id="{F58E1F15-B09E-41B6-8EEA-9E330BD5A1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202" name="Text Box 69">
          <a:extLst>
            <a:ext uri="{FF2B5EF4-FFF2-40B4-BE49-F238E27FC236}">
              <a16:creationId xmlns:a16="http://schemas.microsoft.com/office/drawing/2014/main" id="{840F1E6E-3CAF-4518-A357-4B8EAE3EEE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203" name="Text Box 70">
          <a:extLst>
            <a:ext uri="{FF2B5EF4-FFF2-40B4-BE49-F238E27FC236}">
              <a16:creationId xmlns:a16="http://schemas.microsoft.com/office/drawing/2014/main" id="{BAE84A8F-3DC2-4CC7-B66C-07DFE8A94EA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204" name="Text Box 71">
          <a:extLst>
            <a:ext uri="{FF2B5EF4-FFF2-40B4-BE49-F238E27FC236}">
              <a16:creationId xmlns:a16="http://schemas.microsoft.com/office/drawing/2014/main" id="{4C350519-A584-4E43-BBF3-62C9458C44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205" name="Text Box 72">
          <a:extLst>
            <a:ext uri="{FF2B5EF4-FFF2-40B4-BE49-F238E27FC236}">
              <a16:creationId xmlns:a16="http://schemas.microsoft.com/office/drawing/2014/main" id="{D959DCAD-0E84-42FD-B76E-8867935B31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66675"/>
    <xdr:sp macro="" textlink="">
      <xdr:nvSpPr>
        <xdr:cNvPr id="1206" name="Text Box 73">
          <a:extLst>
            <a:ext uri="{FF2B5EF4-FFF2-40B4-BE49-F238E27FC236}">
              <a16:creationId xmlns:a16="http://schemas.microsoft.com/office/drawing/2014/main" id="{FF19215E-150A-46B8-822C-38082089A4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207" name="Text Box 46">
          <a:extLst>
            <a:ext uri="{FF2B5EF4-FFF2-40B4-BE49-F238E27FC236}">
              <a16:creationId xmlns:a16="http://schemas.microsoft.com/office/drawing/2014/main" id="{ADB7EDF8-713E-43EC-8E9E-4ECF9B014E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208" name="Text Box 43">
          <a:extLst>
            <a:ext uri="{FF2B5EF4-FFF2-40B4-BE49-F238E27FC236}">
              <a16:creationId xmlns:a16="http://schemas.microsoft.com/office/drawing/2014/main" id="{09232847-A3C7-4FDB-B21F-67291AB497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209" name="Text Box 46">
          <a:extLst>
            <a:ext uri="{FF2B5EF4-FFF2-40B4-BE49-F238E27FC236}">
              <a16:creationId xmlns:a16="http://schemas.microsoft.com/office/drawing/2014/main" id="{6B169E84-CD83-4A7A-A451-61EDB45B1C6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181</xdr:row>
      <xdr:rowOff>0</xdr:rowOff>
    </xdr:from>
    <xdr:ext cx="76200" cy="28575"/>
    <xdr:sp macro="" textlink="">
      <xdr:nvSpPr>
        <xdr:cNvPr id="1210" name="Text Box 43">
          <a:extLst>
            <a:ext uri="{FF2B5EF4-FFF2-40B4-BE49-F238E27FC236}">
              <a16:creationId xmlns:a16="http://schemas.microsoft.com/office/drawing/2014/main" id="{CE123F60-4390-496C-8889-7CA74911B2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11" name="Text Box 68">
          <a:extLst>
            <a:ext uri="{FF2B5EF4-FFF2-40B4-BE49-F238E27FC236}">
              <a16:creationId xmlns:a16="http://schemas.microsoft.com/office/drawing/2014/main" id="{EC150B1D-F069-4A3D-826A-107DE2376E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12" name="Text Box 69">
          <a:extLst>
            <a:ext uri="{FF2B5EF4-FFF2-40B4-BE49-F238E27FC236}">
              <a16:creationId xmlns:a16="http://schemas.microsoft.com/office/drawing/2014/main" id="{7D623BE0-B76E-4FD4-B5F1-7BD43B9EA5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13" name="Text Box 70">
          <a:extLst>
            <a:ext uri="{FF2B5EF4-FFF2-40B4-BE49-F238E27FC236}">
              <a16:creationId xmlns:a16="http://schemas.microsoft.com/office/drawing/2014/main" id="{A893DC7D-36B4-4C29-A77F-08DAAACAB1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14" name="Text Box 71">
          <a:extLst>
            <a:ext uri="{FF2B5EF4-FFF2-40B4-BE49-F238E27FC236}">
              <a16:creationId xmlns:a16="http://schemas.microsoft.com/office/drawing/2014/main" id="{85048863-A86D-4F00-97AD-642503B553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15" name="Text Box 72">
          <a:extLst>
            <a:ext uri="{FF2B5EF4-FFF2-40B4-BE49-F238E27FC236}">
              <a16:creationId xmlns:a16="http://schemas.microsoft.com/office/drawing/2014/main" id="{11BADA28-5C29-4BE0-8E92-DBA872995DF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16" name="Text Box 73">
          <a:extLst>
            <a:ext uri="{FF2B5EF4-FFF2-40B4-BE49-F238E27FC236}">
              <a16:creationId xmlns:a16="http://schemas.microsoft.com/office/drawing/2014/main" id="{0953D819-9610-4E00-95B7-396F8789D0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17" name="Text Box 46">
          <a:extLst>
            <a:ext uri="{FF2B5EF4-FFF2-40B4-BE49-F238E27FC236}">
              <a16:creationId xmlns:a16="http://schemas.microsoft.com/office/drawing/2014/main" id="{C8049F1A-C484-4838-8F5F-93B44A7D17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18" name="Text Box 43">
          <a:extLst>
            <a:ext uri="{FF2B5EF4-FFF2-40B4-BE49-F238E27FC236}">
              <a16:creationId xmlns:a16="http://schemas.microsoft.com/office/drawing/2014/main" id="{711D98CD-955B-4878-ADB2-E084E19D67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19" name="Text Box 46">
          <a:extLst>
            <a:ext uri="{FF2B5EF4-FFF2-40B4-BE49-F238E27FC236}">
              <a16:creationId xmlns:a16="http://schemas.microsoft.com/office/drawing/2014/main" id="{01236CA5-4814-4FC6-97B6-B2D174CD5F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20" name="Text Box 43">
          <a:extLst>
            <a:ext uri="{FF2B5EF4-FFF2-40B4-BE49-F238E27FC236}">
              <a16:creationId xmlns:a16="http://schemas.microsoft.com/office/drawing/2014/main" id="{53025751-B2D8-43D3-888C-29F6F206635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A7CA4ECC-5840-413E-835A-C6A10B3CEA3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1222" name="Text Box 11">
          <a:extLst>
            <a:ext uri="{FF2B5EF4-FFF2-40B4-BE49-F238E27FC236}">
              <a16:creationId xmlns:a16="http://schemas.microsoft.com/office/drawing/2014/main" id="{3C259AA9-61B1-4A23-AF5D-2A10A1AAB0E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223" name="Text Box 65">
          <a:extLst>
            <a:ext uri="{FF2B5EF4-FFF2-40B4-BE49-F238E27FC236}">
              <a16:creationId xmlns:a16="http://schemas.microsoft.com/office/drawing/2014/main" id="{3C087B5C-9451-4008-9F64-D05732AAC46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224" name="Text Box 91">
          <a:extLst>
            <a:ext uri="{FF2B5EF4-FFF2-40B4-BE49-F238E27FC236}">
              <a16:creationId xmlns:a16="http://schemas.microsoft.com/office/drawing/2014/main" id="{B1019F68-977F-446B-BFE4-EB9214ACE5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225" name="Text Box 65">
          <a:extLst>
            <a:ext uri="{FF2B5EF4-FFF2-40B4-BE49-F238E27FC236}">
              <a16:creationId xmlns:a16="http://schemas.microsoft.com/office/drawing/2014/main" id="{C4168FE8-EB51-457F-90E5-4170148B4E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226" name="Text Box 91">
          <a:extLst>
            <a:ext uri="{FF2B5EF4-FFF2-40B4-BE49-F238E27FC236}">
              <a16:creationId xmlns:a16="http://schemas.microsoft.com/office/drawing/2014/main" id="{64579930-AC23-4D9B-9275-527E3A40A1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76200" cy="171450"/>
    <xdr:sp macro="" textlink="">
      <xdr:nvSpPr>
        <xdr:cNvPr id="1227" name="Text Box 46">
          <a:extLst>
            <a:ext uri="{FF2B5EF4-FFF2-40B4-BE49-F238E27FC236}">
              <a16:creationId xmlns:a16="http://schemas.microsoft.com/office/drawing/2014/main" id="{8F1283CB-561B-4463-96E0-18F26B7ABF4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76200" cy="171450"/>
    <xdr:sp macro="" textlink="">
      <xdr:nvSpPr>
        <xdr:cNvPr id="1228" name="Text Box 43">
          <a:extLst>
            <a:ext uri="{FF2B5EF4-FFF2-40B4-BE49-F238E27FC236}">
              <a16:creationId xmlns:a16="http://schemas.microsoft.com/office/drawing/2014/main" id="{DF8313E6-B7F6-461F-89D6-9D1DA51168C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29" name="Text Box 68">
          <a:extLst>
            <a:ext uri="{FF2B5EF4-FFF2-40B4-BE49-F238E27FC236}">
              <a16:creationId xmlns:a16="http://schemas.microsoft.com/office/drawing/2014/main" id="{E150E603-F64E-40FC-8FC5-AB7C0786CE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30" name="Text Box 69">
          <a:extLst>
            <a:ext uri="{FF2B5EF4-FFF2-40B4-BE49-F238E27FC236}">
              <a16:creationId xmlns:a16="http://schemas.microsoft.com/office/drawing/2014/main" id="{16E47FD8-30AB-418B-896E-C25A220D387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31" name="Text Box 70">
          <a:extLst>
            <a:ext uri="{FF2B5EF4-FFF2-40B4-BE49-F238E27FC236}">
              <a16:creationId xmlns:a16="http://schemas.microsoft.com/office/drawing/2014/main" id="{59B36123-3D8B-4577-807A-13B6E2F6FD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32" name="Text Box 71">
          <a:extLst>
            <a:ext uri="{FF2B5EF4-FFF2-40B4-BE49-F238E27FC236}">
              <a16:creationId xmlns:a16="http://schemas.microsoft.com/office/drawing/2014/main" id="{5B5F07A1-7011-4E27-8565-A9E52287313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33" name="Text Box 72">
          <a:extLst>
            <a:ext uri="{FF2B5EF4-FFF2-40B4-BE49-F238E27FC236}">
              <a16:creationId xmlns:a16="http://schemas.microsoft.com/office/drawing/2014/main" id="{EB7621DC-9195-46BA-9190-8F8405E1D6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34" name="Text Box 73">
          <a:extLst>
            <a:ext uri="{FF2B5EF4-FFF2-40B4-BE49-F238E27FC236}">
              <a16:creationId xmlns:a16="http://schemas.microsoft.com/office/drawing/2014/main" id="{98C256C8-7E09-440C-A1A2-3955C27570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35" name="Text Box 46">
          <a:extLst>
            <a:ext uri="{FF2B5EF4-FFF2-40B4-BE49-F238E27FC236}">
              <a16:creationId xmlns:a16="http://schemas.microsoft.com/office/drawing/2014/main" id="{9DEC3422-7E11-48F0-847A-A94BF88F95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36" name="Text Box 43">
          <a:extLst>
            <a:ext uri="{FF2B5EF4-FFF2-40B4-BE49-F238E27FC236}">
              <a16:creationId xmlns:a16="http://schemas.microsoft.com/office/drawing/2014/main" id="{4F62ED74-20E6-43C4-932B-F9BC4D47F4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37" name="Text Box 46">
          <a:extLst>
            <a:ext uri="{FF2B5EF4-FFF2-40B4-BE49-F238E27FC236}">
              <a16:creationId xmlns:a16="http://schemas.microsoft.com/office/drawing/2014/main" id="{5D982DCD-BCE0-4874-A95D-93D9CF1B0A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38" name="Text Box 43">
          <a:extLst>
            <a:ext uri="{FF2B5EF4-FFF2-40B4-BE49-F238E27FC236}">
              <a16:creationId xmlns:a16="http://schemas.microsoft.com/office/drawing/2014/main" id="{A6AA0A4B-4A61-453D-B7B9-26C5FDD016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39" name="Text Box 68">
          <a:extLst>
            <a:ext uri="{FF2B5EF4-FFF2-40B4-BE49-F238E27FC236}">
              <a16:creationId xmlns:a16="http://schemas.microsoft.com/office/drawing/2014/main" id="{91BBBB65-54A5-427E-B0BD-E96AA4B04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40" name="Text Box 69">
          <a:extLst>
            <a:ext uri="{FF2B5EF4-FFF2-40B4-BE49-F238E27FC236}">
              <a16:creationId xmlns:a16="http://schemas.microsoft.com/office/drawing/2014/main" id="{C3026604-9C5E-43F0-9A1F-CA0172D815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41" name="Text Box 70">
          <a:extLst>
            <a:ext uri="{FF2B5EF4-FFF2-40B4-BE49-F238E27FC236}">
              <a16:creationId xmlns:a16="http://schemas.microsoft.com/office/drawing/2014/main" id="{56C08DAA-0517-44EE-81CE-A5161DB680E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42" name="Text Box 71">
          <a:extLst>
            <a:ext uri="{FF2B5EF4-FFF2-40B4-BE49-F238E27FC236}">
              <a16:creationId xmlns:a16="http://schemas.microsoft.com/office/drawing/2014/main" id="{7102B3DD-E938-4AB8-A1DA-F61A5D2332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43" name="Text Box 72">
          <a:extLst>
            <a:ext uri="{FF2B5EF4-FFF2-40B4-BE49-F238E27FC236}">
              <a16:creationId xmlns:a16="http://schemas.microsoft.com/office/drawing/2014/main" id="{050E0A11-98E7-4355-816E-D6F4CF2561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44" name="Text Box 73">
          <a:extLst>
            <a:ext uri="{FF2B5EF4-FFF2-40B4-BE49-F238E27FC236}">
              <a16:creationId xmlns:a16="http://schemas.microsoft.com/office/drawing/2014/main" id="{38AB89A4-C345-4D1C-A6F9-3A6C96C92CF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45" name="Text Box 46">
          <a:extLst>
            <a:ext uri="{FF2B5EF4-FFF2-40B4-BE49-F238E27FC236}">
              <a16:creationId xmlns:a16="http://schemas.microsoft.com/office/drawing/2014/main" id="{EB6894CA-6141-4FEC-A27F-935A835E163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46" name="Text Box 43">
          <a:extLst>
            <a:ext uri="{FF2B5EF4-FFF2-40B4-BE49-F238E27FC236}">
              <a16:creationId xmlns:a16="http://schemas.microsoft.com/office/drawing/2014/main" id="{309166B1-2D44-4243-9407-86A9243F0B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47" name="Text Box 46">
          <a:extLst>
            <a:ext uri="{FF2B5EF4-FFF2-40B4-BE49-F238E27FC236}">
              <a16:creationId xmlns:a16="http://schemas.microsoft.com/office/drawing/2014/main" id="{22DC6E47-3924-4B6E-A331-AA9DB5CC63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48" name="Text Box 43">
          <a:extLst>
            <a:ext uri="{FF2B5EF4-FFF2-40B4-BE49-F238E27FC236}">
              <a16:creationId xmlns:a16="http://schemas.microsoft.com/office/drawing/2014/main" id="{C76BE849-002D-4EDA-B0DE-9671AA5150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49" name="Text Box 68">
          <a:extLst>
            <a:ext uri="{FF2B5EF4-FFF2-40B4-BE49-F238E27FC236}">
              <a16:creationId xmlns:a16="http://schemas.microsoft.com/office/drawing/2014/main" id="{59E4765B-1FCA-4512-A2E4-0DFAE79F38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50" name="Text Box 69">
          <a:extLst>
            <a:ext uri="{FF2B5EF4-FFF2-40B4-BE49-F238E27FC236}">
              <a16:creationId xmlns:a16="http://schemas.microsoft.com/office/drawing/2014/main" id="{8CD2C420-6FBA-4947-A6F4-5D70C4BB43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51" name="Text Box 70">
          <a:extLst>
            <a:ext uri="{FF2B5EF4-FFF2-40B4-BE49-F238E27FC236}">
              <a16:creationId xmlns:a16="http://schemas.microsoft.com/office/drawing/2014/main" id="{A9B77381-CB45-4ED9-9EB8-9316945119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52" name="Text Box 71">
          <a:extLst>
            <a:ext uri="{FF2B5EF4-FFF2-40B4-BE49-F238E27FC236}">
              <a16:creationId xmlns:a16="http://schemas.microsoft.com/office/drawing/2014/main" id="{C49A87D7-242C-4700-9D49-526BAA20D2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53" name="Text Box 72">
          <a:extLst>
            <a:ext uri="{FF2B5EF4-FFF2-40B4-BE49-F238E27FC236}">
              <a16:creationId xmlns:a16="http://schemas.microsoft.com/office/drawing/2014/main" id="{23C4495F-B85F-4C29-84B9-888E1EF5ED1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54" name="Text Box 73">
          <a:extLst>
            <a:ext uri="{FF2B5EF4-FFF2-40B4-BE49-F238E27FC236}">
              <a16:creationId xmlns:a16="http://schemas.microsoft.com/office/drawing/2014/main" id="{F038D419-2695-400D-9B77-996CE050B4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55" name="Text Box 46">
          <a:extLst>
            <a:ext uri="{FF2B5EF4-FFF2-40B4-BE49-F238E27FC236}">
              <a16:creationId xmlns:a16="http://schemas.microsoft.com/office/drawing/2014/main" id="{F3D62E79-1C99-41CD-BA23-2B0A3F064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56" name="Text Box 43">
          <a:extLst>
            <a:ext uri="{FF2B5EF4-FFF2-40B4-BE49-F238E27FC236}">
              <a16:creationId xmlns:a16="http://schemas.microsoft.com/office/drawing/2014/main" id="{344B9BE6-1844-41D9-A7FB-023CA863CD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57" name="Text Box 46">
          <a:extLst>
            <a:ext uri="{FF2B5EF4-FFF2-40B4-BE49-F238E27FC236}">
              <a16:creationId xmlns:a16="http://schemas.microsoft.com/office/drawing/2014/main" id="{742F4BD9-0E19-4850-A7EE-0727BDC5430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58" name="Text Box 43">
          <a:extLst>
            <a:ext uri="{FF2B5EF4-FFF2-40B4-BE49-F238E27FC236}">
              <a16:creationId xmlns:a16="http://schemas.microsoft.com/office/drawing/2014/main" id="{53BF67E3-99F7-45B4-A596-24CC5854D8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1259" name="Text Box 10">
          <a:extLst>
            <a:ext uri="{FF2B5EF4-FFF2-40B4-BE49-F238E27FC236}">
              <a16:creationId xmlns:a16="http://schemas.microsoft.com/office/drawing/2014/main" id="{C1F34C8C-B24E-4086-A27F-B9DC439ED0A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1260" name="Text Box 11">
          <a:extLst>
            <a:ext uri="{FF2B5EF4-FFF2-40B4-BE49-F238E27FC236}">
              <a16:creationId xmlns:a16="http://schemas.microsoft.com/office/drawing/2014/main" id="{3603E5AB-895D-43AA-8FF1-F125B2327A7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261" name="Text Box 65">
          <a:extLst>
            <a:ext uri="{FF2B5EF4-FFF2-40B4-BE49-F238E27FC236}">
              <a16:creationId xmlns:a16="http://schemas.microsoft.com/office/drawing/2014/main" id="{6E6A840E-824A-4773-A06F-0F473F35D00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262" name="Text Box 91">
          <a:extLst>
            <a:ext uri="{FF2B5EF4-FFF2-40B4-BE49-F238E27FC236}">
              <a16:creationId xmlns:a16="http://schemas.microsoft.com/office/drawing/2014/main" id="{53FD1809-A1BB-4320-BF43-64A286F1FA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263" name="Text Box 65">
          <a:extLst>
            <a:ext uri="{FF2B5EF4-FFF2-40B4-BE49-F238E27FC236}">
              <a16:creationId xmlns:a16="http://schemas.microsoft.com/office/drawing/2014/main" id="{8BCAF284-FCE3-4A10-8A18-159A20BB7AB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264" name="Text Box 91">
          <a:extLst>
            <a:ext uri="{FF2B5EF4-FFF2-40B4-BE49-F238E27FC236}">
              <a16:creationId xmlns:a16="http://schemas.microsoft.com/office/drawing/2014/main" id="{91EA9D4F-22D7-4B5E-9276-1AF7DA524D8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76200" cy="171450"/>
    <xdr:sp macro="" textlink="">
      <xdr:nvSpPr>
        <xdr:cNvPr id="1265" name="Text Box 46">
          <a:extLst>
            <a:ext uri="{FF2B5EF4-FFF2-40B4-BE49-F238E27FC236}">
              <a16:creationId xmlns:a16="http://schemas.microsoft.com/office/drawing/2014/main" id="{7650160D-F2D3-48A1-AEF0-2E9C4F027FE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76200" cy="171450"/>
    <xdr:sp macro="" textlink="">
      <xdr:nvSpPr>
        <xdr:cNvPr id="1266" name="Text Box 43">
          <a:extLst>
            <a:ext uri="{FF2B5EF4-FFF2-40B4-BE49-F238E27FC236}">
              <a16:creationId xmlns:a16="http://schemas.microsoft.com/office/drawing/2014/main" id="{B98FF221-EFFF-4FEB-9B68-09E77A1E321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67" name="Text Box 68">
          <a:extLst>
            <a:ext uri="{FF2B5EF4-FFF2-40B4-BE49-F238E27FC236}">
              <a16:creationId xmlns:a16="http://schemas.microsoft.com/office/drawing/2014/main" id="{10148069-FE5D-4D4B-A5C0-B2B0CDDB7C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68" name="Text Box 69">
          <a:extLst>
            <a:ext uri="{FF2B5EF4-FFF2-40B4-BE49-F238E27FC236}">
              <a16:creationId xmlns:a16="http://schemas.microsoft.com/office/drawing/2014/main" id="{397FFFC9-78C3-4E66-B454-A4E90CAB3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69" name="Text Box 70">
          <a:extLst>
            <a:ext uri="{FF2B5EF4-FFF2-40B4-BE49-F238E27FC236}">
              <a16:creationId xmlns:a16="http://schemas.microsoft.com/office/drawing/2014/main" id="{0EA534EA-7CD6-40C9-818B-761576A2F9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70" name="Text Box 71">
          <a:extLst>
            <a:ext uri="{FF2B5EF4-FFF2-40B4-BE49-F238E27FC236}">
              <a16:creationId xmlns:a16="http://schemas.microsoft.com/office/drawing/2014/main" id="{7A484320-08BC-4460-8325-64B46B7D88A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71" name="Text Box 72">
          <a:extLst>
            <a:ext uri="{FF2B5EF4-FFF2-40B4-BE49-F238E27FC236}">
              <a16:creationId xmlns:a16="http://schemas.microsoft.com/office/drawing/2014/main" id="{050E99E3-6253-4736-BA26-29B21A51AC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72" name="Text Box 73">
          <a:extLst>
            <a:ext uri="{FF2B5EF4-FFF2-40B4-BE49-F238E27FC236}">
              <a16:creationId xmlns:a16="http://schemas.microsoft.com/office/drawing/2014/main" id="{95638CAA-5426-470F-864D-F4810D9C6C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73" name="Text Box 46">
          <a:extLst>
            <a:ext uri="{FF2B5EF4-FFF2-40B4-BE49-F238E27FC236}">
              <a16:creationId xmlns:a16="http://schemas.microsoft.com/office/drawing/2014/main" id="{4163E0C1-699F-482B-B422-5D27ED90FE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74" name="Text Box 43">
          <a:extLst>
            <a:ext uri="{FF2B5EF4-FFF2-40B4-BE49-F238E27FC236}">
              <a16:creationId xmlns:a16="http://schemas.microsoft.com/office/drawing/2014/main" id="{A7C100FC-AA93-4BB0-806A-7FB1F8248A2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75" name="Text Box 46">
          <a:extLst>
            <a:ext uri="{FF2B5EF4-FFF2-40B4-BE49-F238E27FC236}">
              <a16:creationId xmlns:a16="http://schemas.microsoft.com/office/drawing/2014/main" id="{036ADDD6-7882-4DDE-B92C-6A451F065FA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76" name="Text Box 43">
          <a:extLst>
            <a:ext uri="{FF2B5EF4-FFF2-40B4-BE49-F238E27FC236}">
              <a16:creationId xmlns:a16="http://schemas.microsoft.com/office/drawing/2014/main" id="{327E0348-61AF-4C90-B250-46F67F8C3E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77" name="Text Box 68">
          <a:extLst>
            <a:ext uri="{FF2B5EF4-FFF2-40B4-BE49-F238E27FC236}">
              <a16:creationId xmlns:a16="http://schemas.microsoft.com/office/drawing/2014/main" id="{83347433-5CDD-46E9-99FE-6364BA833B9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78" name="Text Box 69">
          <a:extLst>
            <a:ext uri="{FF2B5EF4-FFF2-40B4-BE49-F238E27FC236}">
              <a16:creationId xmlns:a16="http://schemas.microsoft.com/office/drawing/2014/main" id="{609C1336-4282-4175-BF99-A26AF80527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79" name="Text Box 70">
          <a:extLst>
            <a:ext uri="{FF2B5EF4-FFF2-40B4-BE49-F238E27FC236}">
              <a16:creationId xmlns:a16="http://schemas.microsoft.com/office/drawing/2014/main" id="{68FEB83E-39F9-4D4C-B83A-DFE3CB218FC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80" name="Text Box 71">
          <a:extLst>
            <a:ext uri="{FF2B5EF4-FFF2-40B4-BE49-F238E27FC236}">
              <a16:creationId xmlns:a16="http://schemas.microsoft.com/office/drawing/2014/main" id="{002D6650-0BD5-44FC-BF36-E43A2C33FF9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81" name="Text Box 72">
          <a:extLst>
            <a:ext uri="{FF2B5EF4-FFF2-40B4-BE49-F238E27FC236}">
              <a16:creationId xmlns:a16="http://schemas.microsoft.com/office/drawing/2014/main" id="{5946DCCE-7E63-4DAB-8624-B7E585D824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282" name="Text Box 73">
          <a:extLst>
            <a:ext uri="{FF2B5EF4-FFF2-40B4-BE49-F238E27FC236}">
              <a16:creationId xmlns:a16="http://schemas.microsoft.com/office/drawing/2014/main" id="{011F3B57-4BA7-4059-9006-A32B4DEC66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83" name="Text Box 46">
          <a:extLst>
            <a:ext uri="{FF2B5EF4-FFF2-40B4-BE49-F238E27FC236}">
              <a16:creationId xmlns:a16="http://schemas.microsoft.com/office/drawing/2014/main" id="{F4405CC9-30BF-477A-BCD4-BE2FB2B41B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84" name="Text Box 43">
          <a:extLst>
            <a:ext uri="{FF2B5EF4-FFF2-40B4-BE49-F238E27FC236}">
              <a16:creationId xmlns:a16="http://schemas.microsoft.com/office/drawing/2014/main" id="{48C08DE7-FD9E-4149-A538-2ADF4BA816E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85" name="Text Box 46">
          <a:extLst>
            <a:ext uri="{FF2B5EF4-FFF2-40B4-BE49-F238E27FC236}">
              <a16:creationId xmlns:a16="http://schemas.microsoft.com/office/drawing/2014/main" id="{717EC373-7102-4FB7-B040-778A4CF94B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86" name="Text Box 43">
          <a:extLst>
            <a:ext uri="{FF2B5EF4-FFF2-40B4-BE49-F238E27FC236}">
              <a16:creationId xmlns:a16="http://schemas.microsoft.com/office/drawing/2014/main" id="{9E17BA70-1D47-49F2-9163-12C3544A03D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87" name="Text Box 68">
          <a:extLst>
            <a:ext uri="{FF2B5EF4-FFF2-40B4-BE49-F238E27FC236}">
              <a16:creationId xmlns:a16="http://schemas.microsoft.com/office/drawing/2014/main" id="{DAE00ABC-C3C7-4FDA-B503-E996587CCB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88" name="Text Box 69">
          <a:extLst>
            <a:ext uri="{FF2B5EF4-FFF2-40B4-BE49-F238E27FC236}">
              <a16:creationId xmlns:a16="http://schemas.microsoft.com/office/drawing/2014/main" id="{336BCB88-0326-44D0-AED2-E5383B42BE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89" name="Text Box 70">
          <a:extLst>
            <a:ext uri="{FF2B5EF4-FFF2-40B4-BE49-F238E27FC236}">
              <a16:creationId xmlns:a16="http://schemas.microsoft.com/office/drawing/2014/main" id="{9F6685E9-2A43-42CD-AFAF-041A148E43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90" name="Text Box 71">
          <a:extLst>
            <a:ext uri="{FF2B5EF4-FFF2-40B4-BE49-F238E27FC236}">
              <a16:creationId xmlns:a16="http://schemas.microsoft.com/office/drawing/2014/main" id="{D01A9FA0-7D16-4092-A1D9-B07578C2BE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91" name="Text Box 72">
          <a:extLst>
            <a:ext uri="{FF2B5EF4-FFF2-40B4-BE49-F238E27FC236}">
              <a16:creationId xmlns:a16="http://schemas.microsoft.com/office/drawing/2014/main" id="{E7A75051-9E67-4160-8E5D-74240539F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292" name="Text Box 73">
          <a:extLst>
            <a:ext uri="{FF2B5EF4-FFF2-40B4-BE49-F238E27FC236}">
              <a16:creationId xmlns:a16="http://schemas.microsoft.com/office/drawing/2014/main" id="{ED328588-4386-4337-A5C5-B0B1FC5808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93" name="Text Box 46">
          <a:extLst>
            <a:ext uri="{FF2B5EF4-FFF2-40B4-BE49-F238E27FC236}">
              <a16:creationId xmlns:a16="http://schemas.microsoft.com/office/drawing/2014/main" id="{1F30FD5C-12C7-48B6-8D80-810D9A0EAA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94" name="Text Box 43">
          <a:extLst>
            <a:ext uri="{FF2B5EF4-FFF2-40B4-BE49-F238E27FC236}">
              <a16:creationId xmlns:a16="http://schemas.microsoft.com/office/drawing/2014/main" id="{14CFEB64-657E-484D-9BAD-138AE6ACCEE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95" name="Text Box 46">
          <a:extLst>
            <a:ext uri="{FF2B5EF4-FFF2-40B4-BE49-F238E27FC236}">
              <a16:creationId xmlns:a16="http://schemas.microsoft.com/office/drawing/2014/main" id="{39D49CF3-9510-4FDA-810B-A911AF4A2C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296" name="Text Box 43">
          <a:extLst>
            <a:ext uri="{FF2B5EF4-FFF2-40B4-BE49-F238E27FC236}">
              <a16:creationId xmlns:a16="http://schemas.microsoft.com/office/drawing/2014/main" id="{2CD9BD0D-2993-42F5-A7FF-22067FA1BB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1297" name="Text Box 10">
          <a:extLst>
            <a:ext uri="{FF2B5EF4-FFF2-40B4-BE49-F238E27FC236}">
              <a16:creationId xmlns:a16="http://schemas.microsoft.com/office/drawing/2014/main" id="{5B19ED84-6F5B-48B1-A5EA-D7B8C987FB29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1298" name="Text Box 11">
          <a:extLst>
            <a:ext uri="{FF2B5EF4-FFF2-40B4-BE49-F238E27FC236}">
              <a16:creationId xmlns:a16="http://schemas.microsoft.com/office/drawing/2014/main" id="{714C37D1-1F9C-486F-B899-6B3FC6FC69D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299" name="Text Box 65">
          <a:extLst>
            <a:ext uri="{FF2B5EF4-FFF2-40B4-BE49-F238E27FC236}">
              <a16:creationId xmlns:a16="http://schemas.microsoft.com/office/drawing/2014/main" id="{57D5AB69-FF71-45F0-8CC4-1761FDC619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300" name="Text Box 91">
          <a:extLst>
            <a:ext uri="{FF2B5EF4-FFF2-40B4-BE49-F238E27FC236}">
              <a16:creationId xmlns:a16="http://schemas.microsoft.com/office/drawing/2014/main" id="{A83968CE-48E6-4955-92AB-E1A049EA5F7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301" name="Text Box 65">
          <a:extLst>
            <a:ext uri="{FF2B5EF4-FFF2-40B4-BE49-F238E27FC236}">
              <a16:creationId xmlns:a16="http://schemas.microsoft.com/office/drawing/2014/main" id="{B1BEB703-1224-40AC-8E48-001E927781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302" name="Text Box 91">
          <a:extLst>
            <a:ext uri="{FF2B5EF4-FFF2-40B4-BE49-F238E27FC236}">
              <a16:creationId xmlns:a16="http://schemas.microsoft.com/office/drawing/2014/main" id="{FF883916-7EAF-4552-802F-D4553D52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76200" cy="171450"/>
    <xdr:sp macro="" textlink="">
      <xdr:nvSpPr>
        <xdr:cNvPr id="1303" name="Text Box 46">
          <a:extLst>
            <a:ext uri="{FF2B5EF4-FFF2-40B4-BE49-F238E27FC236}">
              <a16:creationId xmlns:a16="http://schemas.microsoft.com/office/drawing/2014/main" id="{33D89D60-D663-4F39-A746-0977EFCB639B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76200" cy="171450"/>
    <xdr:sp macro="" textlink="">
      <xdr:nvSpPr>
        <xdr:cNvPr id="1304" name="Text Box 43">
          <a:extLst>
            <a:ext uri="{FF2B5EF4-FFF2-40B4-BE49-F238E27FC236}">
              <a16:creationId xmlns:a16="http://schemas.microsoft.com/office/drawing/2014/main" id="{2AEC82C6-F8A0-47B0-8104-BF606AA5045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05" name="Text Box 68">
          <a:extLst>
            <a:ext uri="{FF2B5EF4-FFF2-40B4-BE49-F238E27FC236}">
              <a16:creationId xmlns:a16="http://schemas.microsoft.com/office/drawing/2014/main" id="{4041470F-F268-40E7-8598-4BECA445647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06" name="Text Box 69">
          <a:extLst>
            <a:ext uri="{FF2B5EF4-FFF2-40B4-BE49-F238E27FC236}">
              <a16:creationId xmlns:a16="http://schemas.microsoft.com/office/drawing/2014/main" id="{B6DF9BA8-ED8F-4287-80FD-4952DF2E8D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07" name="Text Box 70">
          <a:extLst>
            <a:ext uri="{FF2B5EF4-FFF2-40B4-BE49-F238E27FC236}">
              <a16:creationId xmlns:a16="http://schemas.microsoft.com/office/drawing/2014/main" id="{A48114C9-46DF-4BFB-A041-2B6EBB39A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08" name="Text Box 71">
          <a:extLst>
            <a:ext uri="{FF2B5EF4-FFF2-40B4-BE49-F238E27FC236}">
              <a16:creationId xmlns:a16="http://schemas.microsoft.com/office/drawing/2014/main" id="{51EEF886-731E-4B08-8D3E-267083B83E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09" name="Text Box 72">
          <a:extLst>
            <a:ext uri="{FF2B5EF4-FFF2-40B4-BE49-F238E27FC236}">
              <a16:creationId xmlns:a16="http://schemas.microsoft.com/office/drawing/2014/main" id="{C7886AAE-458D-421C-84FA-DDE71E8DE74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10" name="Text Box 73">
          <a:extLst>
            <a:ext uri="{FF2B5EF4-FFF2-40B4-BE49-F238E27FC236}">
              <a16:creationId xmlns:a16="http://schemas.microsoft.com/office/drawing/2014/main" id="{79809D49-BD04-421F-BEF9-475C16D564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11" name="Text Box 46">
          <a:extLst>
            <a:ext uri="{FF2B5EF4-FFF2-40B4-BE49-F238E27FC236}">
              <a16:creationId xmlns:a16="http://schemas.microsoft.com/office/drawing/2014/main" id="{9204A106-DDD4-4AC1-92E8-AFFA8EB7F88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12" name="Text Box 43">
          <a:extLst>
            <a:ext uri="{FF2B5EF4-FFF2-40B4-BE49-F238E27FC236}">
              <a16:creationId xmlns:a16="http://schemas.microsoft.com/office/drawing/2014/main" id="{7E163835-79E7-41E7-B532-CDAE29FD49F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13" name="Text Box 46">
          <a:extLst>
            <a:ext uri="{FF2B5EF4-FFF2-40B4-BE49-F238E27FC236}">
              <a16:creationId xmlns:a16="http://schemas.microsoft.com/office/drawing/2014/main" id="{BDC897B2-BB26-4FA4-97B0-B82DAC32CE1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14" name="Text Box 43">
          <a:extLst>
            <a:ext uri="{FF2B5EF4-FFF2-40B4-BE49-F238E27FC236}">
              <a16:creationId xmlns:a16="http://schemas.microsoft.com/office/drawing/2014/main" id="{112E7CC9-A301-45FE-B17C-D1ECB18F082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15" name="Text Box 68">
          <a:extLst>
            <a:ext uri="{FF2B5EF4-FFF2-40B4-BE49-F238E27FC236}">
              <a16:creationId xmlns:a16="http://schemas.microsoft.com/office/drawing/2014/main" id="{3C617496-DB81-4F0D-8768-8053CE6106F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16" name="Text Box 69">
          <a:extLst>
            <a:ext uri="{FF2B5EF4-FFF2-40B4-BE49-F238E27FC236}">
              <a16:creationId xmlns:a16="http://schemas.microsoft.com/office/drawing/2014/main" id="{D4CBED02-FA66-47AD-9421-291C2D2286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17" name="Text Box 70">
          <a:extLst>
            <a:ext uri="{FF2B5EF4-FFF2-40B4-BE49-F238E27FC236}">
              <a16:creationId xmlns:a16="http://schemas.microsoft.com/office/drawing/2014/main" id="{151AC40D-EAAD-4D0C-ADD6-9F9E0E0BC38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18" name="Text Box 71">
          <a:extLst>
            <a:ext uri="{FF2B5EF4-FFF2-40B4-BE49-F238E27FC236}">
              <a16:creationId xmlns:a16="http://schemas.microsoft.com/office/drawing/2014/main" id="{15AE53EF-BE2E-4429-A0AD-8B7BB8D595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19" name="Text Box 72">
          <a:extLst>
            <a:ext uri="{FF2B5EF4-FFF2-40B4-BE49-F238E27FC236}">
              <a16:creationId xmlns:a16="http://schemas.microsoft.com/office/drawing/2014/main" id="{0D6418F1-4A03-41D9-B9CB-9E289BC4781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20" name="Text Box 73">
          <a:extLst>
            <a:ext uri="{FF2B5EF4-FFF2-40B4-BE49-F238E27FC236}">
              <a16:creationId xmlns:a16="http://schemas.microsoft.com/office/drawing/2014/main" id="{B7A2CCD4-A5BD-4402-8609-0DF0E4C5C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21" name="Text Box 46">
          <a:extLst>
            <a:ext uri="{FF2B5EF4-FFF2-40B4-BE49-F238E27FC236}">
              <a16:creationId xmlns:a16="http://schemas.microsoft.com/office/drawing/2014/main" id="{6E92CAAF-3648-4E0F-ACBD-DEB4A71FC70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22" name="Text Box 43">
          <a:extLst>
            <a:ext uri="{FF2B5EF4-FFF2-40B4-BE49-F238E27FC236}">
              <a16:creationId xmlns:a16="http://schemas.microsoft.com/office/drawing/2014/main" id="{DF7DD3F2-0732-4B2F-BAE0-2294FD728E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23" name="Text Box 46">
          <a:extLst>
            <a:ext uri="{FF2B5EF4-FFF2-40B4-BE49-F238E27FC236}">
              <a16:creationId xmlns:a16="http://schemas.microsoft.com/office/drawing/2014/main" id="{1C1BD4B2-B1AD-4F29-B4ED-EBC5277481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24" name="Text Box 43">
          <a:extLst>
            <a:ext uri="{FF2B5EF4-FFF2-40B4-BE49-F238E27FC236}">
              <a16:creationId xmlns:a16="http://schemas.microsoft.com/office/drawing/2014/main" id="{F1967959-20DB-48EC-981D-E0965940F5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325" name="Text Box 68">
          <a:extLst>
            <a:ext uri="{FF2B5EF4-FFF2-40B4-BE49-F238E27FC236}">
              <a16:creationId xmlns:a16="http://schemas.microsoft.com/office/drawing/2014/main" id="{02877ADE-8C0D-4833-9DAC-D95B17EE555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326" name="Text Box 69">
          <a:extLst>
            <a:ext uri="{FF2B5EF4-FFF2-40B4-BE49-F238E27FC236}">
              <a16:creationId xmlns:a16="http://schemas.microsoft.com/office/drawing/2014/main" id="{E8DE1B52-76A5-4358-BD3B-5FC50A32B7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327" name="Text Box 70">
          <a:extLst>
            <a:ext uri="{FF2B5EF4-FFF2-40B4-BE49-F238E27FC236}">
              <a16:creationId xmlns:a16="http://schemas.microsoft.com/office/drawing/2014/main" id="{344B37B2-64BC-42BD-B57D-DFD2DE2DAA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328" name="Text Box 71">
          <a:extLst>
            <a:ext uri="{FF2B5EF4-FFF2-40B4-BE49-F238E27FC236}">
              <a16:creationId xmlns:a16="http://schemas.microsoft.com/office/drawing/2014/main" id="{6AA42DBF-B580-4FFC-AF20-D3F4DC6189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329" name="Text Box 72">
          <a:extLst>
            <a:ext uri="{FF2B5EF4-FFF2-40B4-BE49-F238E27FC236}">
              <a16:creationId xmlns:a16="http://schemas.microsoft.com/office/drawing/2014/main" id="{F15F1BC0-AB8B-41A2-9235-702AE2B04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47625"/>
    <xdr:sp macro="" textlink="">
      <xdr:nvSpPr>
        <xdr:cNvPr id="1330" name="Text Box 73">
          <a:extLst>
            <a:ext uri="{FF2B5EF4-FFF2-40B4-BE49-F238E27FC236}">
              <a16:creationId xmlns:a16="http://schemas.microsoft.com/office/drawing/2014/main" id="{64569530-4443-4D34-9D5E-616619F61A6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31" name="Text Box 46">
          <a:extLst>
            <a:ext uri="{FF2B5EF4-FFF2-40B4-BE49-F238E27FC236}">
              <a16:creationId xmlns:a16="http://schemas.microsoft.com/office/drawing/2014/main" id="{F01873A9-640A-44DD-A53B-7711483AB7E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32" name="Text Box 43">
          <a:extLst>
            <a:ext uri="{FF2B5EF4-FFF2-40B4-BE49-F238E27FC236}">
              <a16:creationId xmlns:a16="http://schemas.microsoft.com/office/drawing/2014/main" id="{1469BBDD-68D7-4775-996F-83E74B7DC9D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33" name="Text Box 46">
          <a:extLst>
            <a:ext uri="{FF2B5EF4-FFF2-40B4-BE49-F238E27FC236}">
              <a16:creationId xmlns:a16="http://schemas.microsoft.com/office/drawing/2014/main" id="{600DB4A1-F7E5-44A0-A2B7-910EA81B84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34" name="Text Box 43">
          <a:extLst>
            <a:ext uri="{FF2B5EF4-FFF2-40B4-BE49-F238E27FC236}">
              <a16:creationId xmlns:a16="http://schemas.microsoft.com/office/drawing/2014/main" id="{709DF878-1B6D-4AB6-8CA2-1CE0E69C89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1335" name="Text Box 10">
          <a:extLst>
            <a:ext uri="{FF2B5EF4-FFF2-40B4-BE49-F238E27FC236}">
              <a16:creationId xmlns:a16="http://schemas.microsoft.com/office/drawing/2014/main" id="{84A4A1AA-1BF2-48EC-90F3-5B8CEDC5363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187</xdr:row>
      <xdr:rowOff>0</xdr:rowOff>
    </xdr:from>
    <xdr:ext cx="0" cy="171450"/>
    <xdr:sp macro="" textlink="">
      <xdr:nvSpPr>
        <xdr:cNvPr id="1336" name="Text Box 11">
          <a:extLst>
            <a:ext uri="{FF2B5EF4-FFF2-40B4-BE49-F238E27FC236}">
              <a16:creationId xmlns:a16="http://schemas.microsoft.com/office/drawing/2014/main" id="{1FD6863B-380D-40D0-8048-BB8CEC54D69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337" name="Text Box 65">
          <a:extLst>
            <a:ext uri="{FF2B5EF4-FFF2-40B4-BE49-F238E27FC236}">
              <a16:creationId xmlns:a16="http://schemas.microsoft.com/office/drawing/2014/main" id="{A95240F3-9EE2-4F83-8F4A-98AC827C73C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338" name="Text Box 91">
          <a:extLst>
            <a:ext uri="{FF2B5EF4-FFF2-40B4-BE49-F238E27FC236}">
              <a16:creationId xmlns:a16="http://schemas.microsoft.com/office/drawing/2014/main" id="{428B7912-3DA7-4D1F-AFC7-8135929BFE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71450"/>
    <xdr:sp macro="" textlink="">
      <xdr:nvSpPr>
        <xdr:cNvPr id="1339" name="Text Box 65">
          <a:extLst>
            <a:ext uri="{FF2B5EF4-FFF2-40B4-BE49-F238E27FC236}">
              <a16:creationId xmlns:a16="http://schemas.microsoft.com/office/drawing/2014/main" id="{0FBFD732-5FC6-4303-B4BE-B59BBBE528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182</xdr:row>
      <xdr:rowOff>171450</xdr:rowOff>
    </xdr:from>
    <xdr:ext cx="76200" cy="171450"/>
    <xdr:sp macro="" textlink="">
      <xdr:nvSpPr>
        <xdr:cNvPr id="1340" name="Text Box 91">
          <a:extLst>
            <a:ext uri="{FF2B5EF4-FFF2-40B4-BE49-F238E27FC236}">
              <a16:creationId xmlns:a16="http://schemas.microsoft.com/office/drawing/2014/main" id="{3495EF4E-C47E-4AF5-8BC3-8FFD47DE4C72}"/>
            </a:ext>
          </a:extLst>
        </xdr:cNvPr>
        <xdr:cNvSpPr txBox="1">
          <a:spLocks noChangeArrowheads="1"/>
        </xdr:cNvSpPr>
      </xdr:nvSpPr>
      <xdr:spPr bwMode="auto">
        <a:xfrm>
          <a:off x="16592550" y="42662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76200" cy="171450"/>
    <xdr:sp macro="" textlink="">
      <xdr:nvSpPr>
        <xdr:cNvPr id="1341" name="Text Box 46">
          <a:extLst>
            <a:ext uri="{FF2B5EF4-FFF2-40B4-BE49-F238E27FC236}">
              <a16:creationId xmlns:a16="http://schemas.microsoft.com/office/drawing/2014/main" id="{394B8FEC-C8EB-464E-A2B0-6ABDBD39704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76200" cy="171450"/>
    <xdr:sp macro="" textlink="">
      <xdr:nvSpPr>
        <xdr:cNvPr id="1342" name="Text Box 43">
          <a:extLst>
            <a:ext uri="{FF2B5EF4-FFF2-40B4-BE49-F238E27FC236}">
              <a16:creationId xmlns:a16="http://schemas.microsoft.com/office/drawing/2014/main" id="{24E48957-AA34-413F-B210-9D025BBFED06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43" name="Text Box 68">
          <a:extLst>
            <a:ext uri="{FF2B5EF4-FFF2-40B4-BE49-F238E27FC236}">
              <a16:creationId xmlns:a16="http://schemas.microsoft.com/office/drawing/2014/main" id="{A75028AE-9B6C-40F9-BE88-20AAAC063B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44" name="Text Box 69">
          <a:extLst>
            <a:ext uri="{FF2B5EF4-FFF2-40B4-BE49-F238E27FC236}">
              <a16:creationId xmlns:a16="http://schemas.microsoft.com/office/drawing/2014/main" id="{791ABF96-BAF4-4AFD-A36A-1FDD47B9C30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45" name="Text Box 70">
          <a:extLst>
            <a:ext uri="{FF2B5EF4-FFF2-40B4-BE49-F238E27FC236}">
              <a16:creationId xmlns:a16="http://schemas.microsoft.com/office/drawing/2014/main" id="{64B5981C-9361-45CF-AC58-914C8E6B8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46" name="Text Box 71">
          <a:extLst>
            <a:ext uri="{FF2B5EF4-FFF2-40B4-BE49-F238E27FC236}">
              <a16:creationId xmlns:a16="http://schemas.microsoft.com/office/drawing/2014/main" id="{11D4DA74-EB98-419C-AC1F-F5C2B4E5AD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47" name="Text Box 72">
          <a:extLst>
            <a:ext uri="{FF2B5EF4-FFF2-40B4-BE49-F238E27FC236}">
              <a16:creationId xmlns:a16="http://schemas.microsoft.com/office/drawing/2014/main" id="{0F584C62-45D6-41D9-BB89-A60784592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48" name="Text Box 73">
          <a:extLst>
            <a:ext uri="{FF2B5EF4-FFF2-40B4-BE49-F238E27FC236}">
              <a16:creationId xmlns:a16="http://schemas.microsoft.com/office/drawing/2014/main" id="{1BAC30C0-2E28-4B0C-979B-389345CACC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49" name="Text Box 46">
          <a:extLst>
            <a:ext uri="{FF2B5EF4-FFF2-40B4-BE49-F238E27FC236}">
              <a16:creationId xmlns:a16="http://schemas.microsoft.com/office/drawing/2014/main" id="{1B8179CA-89CF-4367-A5DE-17E06FC4B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50" name="Text Box 43">
          <a:extLst>
            <a:ext uri="{FF2B5EF4-FFF2-40B4-BE49-F238E27FC236}">
              <a16:creationId xmlns:a16="http://schemas.microsoft.com/office/drawing/2014/main" id="{75449A17-BCE4-47DE-8B0E-4F8328CA9AD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51" name="Text Box 46">
          <a:extLst>
            <a:ext uri="{FF2B5EF4-FFF2-40B4-BE49-F238E27FC236}">
              <a16:creationId xmlns:a16="http://schemas.microsoft.com/office/drawing/2014/main" id="{16A928C4-0C8D-477D-8333-C275CFC3A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52" name="Text Box 43">
          <a:extLst>
            <a:ext uri="{FF2B5EF4-FFF2-40B4-BE49-F238E27FC236}">
              <a16:creationId xmlns:a16="http://schemas.microsoft.com/office/drawing/2014/main" id="{4A3E79CD-EFD7-4DEC-B35B-5D1D336BD7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53" name="Text Box 68">
          <a:extLst>
            <a:ext uri="{FF2B5EF4-FFF2-40B4-BE49-F238E27FC236}">
              <a16:creationId xmlns:a16="http://schemas.microsoft.com/office/drawing/2014/main" id="{7B488694-1B66-49AB-B413-4971251593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54" name="Text Box 69">
          <a:extLst>
            <a:ext uri="{FF2B5EF4-FFF2-40B4-BE49-F238E27FC236}">
              <a16:creationId xmlns:a16="http://schemas.microsoft.com/office/drawing/2014/main" id="{0622D5E4-3066-43A4-ABD5-DF4E2F66A5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55" name="Text Box 70">
          <a:extLst>
            <a:ext uri="{FF2B5EF4-FFF2-40B4-BE49-F238E27FC236}">
              <a16:creationId xmlns:a16="http://schemas.microsoft.com/office/drawing/2014/main" id="{7FC11905-E0D0-495D-840B-38B4516248D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56" name="Text Box 71">
          <a:extLst>
            <a:ext uri="{FF2B5EF4-FFF2-40B4-BE49-F238E27FC236}">
              <a16:creationId xmlns:a16="http://schemas.microsoft.com/office/drawing/2014/main" id="{764765DA-BD6A-4EA4-92F4-1A34217FA1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57" name="Text Box 72">
          <a:extLst>
            <a:ext uri="{FF2B5EF4-FFF2-40B4-BE49-F238E27FC236}">
              <a16:creationId xmlns:a16="http://schemas.microsoft.com/office/drawing/2014/main" id="{749DB537-C9D8-415A-9CBB-BAB27521450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66675"/>
    <xdr:sp macro="" textlink="">
      <xdr:nvSpPr>
        <xdr:cNvPr id="1358" name="Text Box 73">
          <a:extLst>
            <a:ext uri="{FF2B5EF4-FFF2-40B4-BE49-F238E27FC236}">
              <a16:creationId xmlns:a16="http://schemas.microsoft.com/office/drawing/2014/main" id="{C7EB5950-8D01-4CBB-A395-E732E27636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59" name="Text Box 46">
          <a:extLst>
            <a:ext uri="{FF2B5EF4-FFF2-40B4-BE49-F238E27FC236}">
              <a16:creationId xmlns:a16="http://schemas.microsoft.com/office/drawing/2014/main" id="{CCABBEAD-D820-4672-BB55-D7BDEE0DA6C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60" name="Text Box 43">
          <a:extLst>
            <a:ext uri="{FF2B5EF4-FFF2-40B4-BE49-F238E27FC236}">
              <a16:creationId xmlns:a16="http://schemas.microsoft.com/office/drawing/2014/main" id="{60F83E97-DC82-49F5-97CB-31B190C78B8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28575"/>
    <xdr:sp macro="" textlink="">
      <xdr:nvSpPr>
        <xdr:cNvPr id="1361" name="Text Box 46">
          <a:extLst>
            <a:ext uri="{FF2B5EF4-FFF2-40B4-BE49-F238E27FC236}">
              <a16:creationId xmlns:a16="http://schemas.microsoft.com/office/drawing/2014/main" id="{18C6C209-DFBF-4ED5-AB17-0C5D7E0148B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184</xdr:row>
      <xdr:rowOff>142875</xdr:rowOff>
    </xdr:from>
    <xdr:ext cx="76200" cy="28575"/>
    <xdr:sp macro="" textlink="">
      <xdr:nvSpPr>
        <xdr:cNvPr id="1362" name="Text Box 43">
          <a:extLst>
            <a:ext uri="{FF2B5EF4-FFF2-40B4-BE49-F238E27FC236}">
              <a16:creationId xmlns:a16="http://schemas.microsoft.com/office/drawing/2014/main" id="{6742741E-1AD5-43A4-A589-10765AE1BF6B}"/>
            </a:ext>
          </a:extLst>
        </xdr:cNvPr>
        <xdr:cNvSpPr txBox="1">
          <a:spLocks noChangeArrowheads="1"/>
        </xdr:cNvSpPr>
      </xdr:nvSpPr>
      <xdr:spPr bwMode="auto">
        <a:xfrm>
          <a:off x="3829050" y="43014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363" name="Text Box 68">
          <a:extLst>
            <a:ext uri="{FF2B5EF4-FFF2-40B4-BE49-F238E27FC236}">
              <a16:creationId xmlns:a16="http://schemas.microsoft.com/office/drawing/2014/main" id="{3680C6E6-7081-4FFB-93B2-657BA45F1E38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364" name="Text Box 69">
          <a:extLst>
            <a:ext uri="{FF2B5EF4-FFF2-40B4-BE49-F238E27FC236}">
              <a16:creationId xmlns:a16="http://schemas.microsoft.com/office/drawing/2014/main" id="{9E1413D3-9C7A-44F8-A641-75A9584B02B9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365" name="Text Box 70">
          <a:extLst>
            <a:ext uri="{FF2B5EF4-FFF2-40B4-BE49-F238E27FC236}">
              <a16:creationId xmlns:a16="http://schemas.microsoft.com/office/drawing/2014/main" id="{9F725733-38D6-4324-A15F-672EF8AE2DA3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366" name="Text Box 71">
          <a:extLst>
            <a:ext uri="{FF2B5EF4-FFF2-40B4-BE49-F238E27FC236}">
              <a16:creationId xmlns:a16="http://schemas.microsoft.com/office/drawing/2014/main" id="{BCA13CF9-4559-49E3-B6F9-AB3198E9749C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367" name="Text Box 72">
          <a:extLst>
            <a:ext uri="{FF2B5EF4-FFF2-40B4-BE49-F238E27FC236}">
              <a16:creationId xmlns:a16="http://schemas.microsoft.com/office/drawing/2014/main" id="{0B47CC20-0505-4BED-8D25-0749007F42D5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368" name="Text Box 73">
          <a:extLst>
            <a:ext uri="{FF2B5EF4-FFF2-40B4-BE49-F238E27FC236}">
              <a16:creationId xmlns:a16="http://schemas.microsoft.com/office/drawing/2014/main" id="{3F991C5A-136D-4848-B2E0-EB9230DF3F5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369" name="Text Box 46">
          <a:extLst>
            <a:ext uri="{FF2B5EF4-FFF2-40B4-BE49-F238E27FC236}">
              <a16:creationId xmlns:a16="http://schemas.microsoft.com/office/drawing/2014/main" id="{A7E7A861-4DC1-4189-9C7D-D59D4766C34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370" name="Text Box 43">
          <a:extLst>
            <a:ext uri="{FF2B5EF4-FFF2-40B4-BE49-F238E27FC236}">
              <a16:creationId xmlns:a16="http://schemas.microsoft.com/office/drawing/2014/main" id="{F85598E8-F0F3-4D16-BD8A-A41EE0891FC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371" name="Text Box 46">
          <a:extLst>
            <a:ext uri="{FF2B5EF4-FFF2-40B4-BE49-F238E27FC236}">
              <a16:creationId xmlns:a16="http://schemas.microsoft.com/office/drawing/2014/main" id="{691EE1A4-0772-4249-A07A-B97F3E6BDAC9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372" name="Text Box 43">
          <a:extLst>
            <a:ext uri="{FF2B5EF4-FFF2-40B4-BE49-F238E27FC236}">
              <a16:creationId xmlns:a16="http://schemas.microsoft.com/office/drawing/2014/main" id="{52A60CD9-4ABC-4728-859F-DFAD09D87BB7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1373" name="Text Box 10">
          <a:extLst>
            <a:ext uri="{FF2B5EF4-FFF2-40B4-BE49-F238E27FC236}">
              <a16:creationId xmlns:a16="http://schemas.microsoft.com/office/drawing/2014/main" id="{75DBCC08-282E-4C0C-B3A5-FD523B8025E3}"/>
            </a:ext>
          </a:extLst>
        </xdr:cNvPr>
        <xdr:cNvSpPr txBox="1">
          <a:spLocks noChangeArrowheads="1"/>
        </xdr:cNvSpPr>
      </xdr:nvSpPr>
      <xdr:spPr bwMode="auto">
        <a:xfrm>
          <a:off x="1057275" y="8286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1374" name="Text Box 11">
          <a:extLst>
            <a:ext uri="{FF2B5EF4-FFF2-40B4-BE49-F238E27FC236}">
              <a16:creationId xmlns:a16="http://schemas.microsoft.com/office/drawing/2014/main" id="{544D0044-F49A-45A4-AA41-60331EB15201}"/>
            </a:ext>
          </a:extLst>
        </xdr:cNvPr>
        <xdr:cNvSpPr txBox="1">
          <a:spLocks noChangeArrowheads="1"/>
        </xdr:cNvSpPr>
      </xdr:nvSpPr>
      <xdr:spPr bwMode="auto">
        <a:xfrm>
          <a:off x="1057275" y="8286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375" name="Text Box 65">
          <a:extLst>
            <a:ext uri="{FF2B5EF4-FFF2-40B4-BE49-F238E27FC236}">
              <a16:creationId xmlns:a16="http://schemas.microsoft.com/office/drawing/2014/main" id="{B0B6FE07-F32A-41CB-846E-C077D954B44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376" name="Text Box 91">
          <a:extLst>
            <a:ext uri="{FF2B5EF4-FFF2-40B4-BE49-F238E27FC236}">
              <a16:creationId xmlns:a16="http://schemas.microsoft.com/office/drawing/2014/main" id="{65099864-1D09-4707-BDEF-052E1AA05ED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377" name="Text Box 65">
          <a:extLst>
            <a:ext uri="{FF2B5EF4-FFF2-40B4-BE49-F238E27FC236}">
              <a16:creationId xmlns:a16="http://schemas.microsoft.com/office/drawing/2014/main" id="{CD81F44A-AAA8-41D1-9AC6-F99944B18E9F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378" name="Text Box 91">
          <a:extLst>
            <a:ext uri="{FF2B5EF4-FFF2-40B4-BE49-F238E27FC236}">
              <a16:creationId xmlns:a16="http://schemas.microsoft.com/office/drawing/2014/main" id="{C07594C2-6684-49AE-AFC0-748D2BC2649C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1379" name="Text Box 46">
          <a:extLst>
            <a:ext uri="{FF2B5EF4-FFF2-40B4-BE49-F238E27FC236}">
              <a16:creationId xmlns:a16="http://schemas.microsoft.com/office/drawing/2014/main" id="{713BA3AD-B6EA-4ED2-9D44-A2AD4D0EE9D0}"/>
            </a:ext>
          </a:extLst>
        </xdr:cNvPr>
        <xdr:cNvSpPr txBox="1">
          <a:spLocks noChangeArrowheads="1"/>
        </xdr:cNvSpPr>
      </xdr:nvSpPr>
      <xdr:spPr bwMode="auto">
        <a:xfrm>
          <a:off x="467677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1380" name="Text Box 43">
          <a:extLst>
            <a:ext uri="{FF2B5EF4-FFF2-40B4-BE49-F238E27FC236}">
              <a16:creationId xmlns:a16="http://schemas.microsoft.com/office/drawing/2014/main" id="{2907B1DB-F3A3-408E-B3C4-02C5DDCA22B1}"/>
            </a:ext>
          </a:extLst>
        </xdr:cNvPr>
        <xdr:cNvSpPr txBox="1">
          <a:spLocks noChangeArrowheads="1"/>
        </xdr:cNvSpPr>
      </xdr:nvSpPr>
      <xdr:spPr bwMode="auto">
        <a:xfrm>
          <a:off x="467677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381" name="Text Box 68">
          <a:extLst>
            <a:ext uri="{FF2B5EF4-FFF2-40B4-BE49-F238E27FC236}">
              <a16:creationId xmlns:a16="http://schemas.microsoft.com/office/drawing/2014/main" id="{1893A237-1CCE-44B0-8AB1-903F331702AA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382" name="Text Box 69">
          <a:extLst>
            <a:ext uri="{FF2B5EF4-FFF2-40B4-BE49-F238E27FC236}">
              <a16:creationId xmlns:a16="http://schemas.microsoft.com/office/drawing/2014/main" id="{D6111BC7-1FCE-432D-B061-D9F8EE48B1AC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383" name="Text Box 70">
          <a:extLst>
            <a:ext uri="{FF2B5EF4-FFF2-40B4-BE49-F238E27FC236}">
              <a16:creationId xmlns:a16="http://schemas.microsoft.com/office/drawing/2014/main" id="{D754E250-E669-4083-8EA0-8A8A7B01FE03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384" name="Text Box 71">
          <a:extLst>
            <a:ext uri="{FF2B5EF4-FFF2-40B4-BE49-F238E27FC236}">
              <a16:creationId xmlns:a16="http://schemas.microsoft.com/office/drawing/2014/main" id="{F5193D0E-52AB-49D5-A011-183038F88FC3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385" name="Text Box 72">
          <a:extLst>
            <a:ext uri="{FF2B5EF4-FFF2-40B4-BE49-F238E27FC236}">
              <a16:creationId xmlns:a16="http://schemas.microsoft.com/office/drawing/2014/main" id="{E4836AEB-EE9C-4D55-86F8-885F2F821A6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386" name="Text Box 73">
          <a:extLst>
            <a:ext uri="{FF2B5EF4-FFF2-40B4-BE49-F238E27FC236}">
              <a16:creationId xmlns:a16="http://schemas.microsoft.com/office/drawing/2014/main" id="{21AAFD80-361E-43F3-92B3-210A1D99BDC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387" name="Text Box 46">
          <a:extLst>
            <a:ext uri="{FF2B5EF4-FFF2-40B4-BE49-F238E27FC236}">
              <a16:creationId xmlns:a16="http://schemas.microsoft.com/office/drawing/2014/main" id="{28BD11CB-3A77-44CB-8AAB-56B54BBEFFA3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388" name="Text Box 43">
          <a:extLst>
            <a:ext uri="{FF2B5EF4-FFF2-40B4-BE49-F238E27FC236}">
              <a16:creationId xmlns:a16="http://schemas.microsoft.com/office/drawing/2014/main" id="{205F6B51-A3A5-48E3-8858-53E38F8CDFE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389" name="Text Box 46">
          <a:extLst>
            <a:ext uri="{FF2B5EF4-FFF2-40B4-BE49-F238E27FC236}">
              <a16:creationId xmlns:a16="http://schemas.microsoft.com/office/drawing/2014/main" id="{5C15276C-6B97-4B4B-A62D-9F94B90B611E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390" name="Text Box 43">
          <a:extLst>
            <a:ext uri="{FF2B5EF4-FFF2-40B4-BE49-F238E27FC236}">
              <a16:creationId xmlns:a16="http://schemas.microsoft.com/office/drawing/2014/main" id="{D60D6475-2569-4902-9809-4172A467297F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391" name="Text Box 68">
          <a:extLst>
            <a:ext uri="{FF2B5EF4-FFF2-40B4-BE49-F238E27FC236}">
              <a16:creationId xmlns:a16="http://schemas.microsoft.com/office/drawing/2014/main" id="{C96A008E-B47B-4271-85DE-6F186CB58AE3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392" name="Text Box 69">
          <a:extLst>
            <a:ext uri="{FF2B5EF4-FFF2-40B4-BE49-F238E27FC236}">
              <a16:creationId xmlns:a16="http://schemas.microsoft.com/office/drawing/2014/main" id="{88B457EE-5EB6-4655-AE38-01485FE25CB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393" name="Text Box 70">
          <a:extLst>
            <a:ext uri="{FF2B5EF4-FFF2-40B4-BE49-F238E27FC236}">
              <a16:creationId xmlns:a16="http://schemas.microsoft.com/office/drawing/2014/main" id="{9EED896C-3AAA-4D9A-A63F-67CF46FE0A96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394" name="Text Box 71">
          <a:extLst>
            <a:ext uri="{FF2B5EF4-FFF2-40B4-BE49-F238E27FC236}">
              <a16:creationId xmlns:a16="http://schemas.microsoft.com/office/drawing/2014/main" id="{160A5591-6EBC-4D59-8990-EE111B5B21E0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395" name="Text Box 72">
          <a:extLst>
            <a:ext uri="{FF2B5EF4-FFF2-40B4-BE49-F238E27FC236}">
              <a16:creationId xmlns:a16="http://schemas.microsoft.com/office/drawing/2014/main" id="{A1B7E831-8325-4C5E-8D05-4FEF2D62C720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396" name="Text Box 73">
          <a:extLst>
            <a:ext uri="{FF2B5EF4-FFF2-40B4-BE49-F238E27FC236}">
              <a16:creationId xmlns:a16="http://schemas.microsoft.com/office/drawing/2014/main" id="{96FFCBEB-84CC-402F-872F-B77333084699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397" name="Text Box 46">
          <a:extLst>
            <a:ext uri="{FF2B5EF4-FFF2-40B4-BE49-F238E27FC236}">
              <a16:creationId xmlns:a16="http://schemas.microsoft.com/office/drawing/2014/main" id="{8F49E61B-E29C-4FB9-A659-FF60D10D7148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398" name="Text Box 43">
          <a:extLst>
            <a:ext uri="{FF2B5EF4-FFF2-40B4-BE49-F238E27FC236}">
              <a16:creationId xmlns:a16="http://schemas.microsoft.com/office/drawing/2014/main" id="{DF9889B4-3487-4F5A-BC1E-DC08949B662E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399" name="Text Box 46">
          <a:extLst>
            <a:ext uri="{FF2B5EF4-FFF2-40B4-BE49-F238E27FC236}">
              <a16:creationId xmlns:a16="http://schemas.microsoft.com/office/drawing/2014/main" id="{EEFF18D8-B853-4A3A-A4A9-9C13CA57730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00" name="Text Box 43">
          <a:extLst>
            <a:ext uri="{FF2B5EF4-FFF2-40B4-BE49-F238E27FC236}">
              <a16:creationId xmlns:a16="http://schemas.microsoft.com/office/drawing/2014/main" id="{7653C2E6-F68F-4986-ABE7-59C976FA7BF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01" name="Text Box 68">
          <a:extLst>
            <a:ext uri="{FF2B5EF4-FFF2-40B4-BE49-F238E27FC236}">
              <a16:creationId xmlns:a16="http://schemas.microsoft.com/office/drawing/2014/main" id="{D6782844-F678-49E8-9A73-93BDC97768C5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02" name="Text Box 69">
          <a:extLst>
            <a:ext uri="{FF2B5EF4-FFF2-40B4-BE49-F238E27FC236}">
              <a16:creationId xmlns:a16="http://schemas.microsoft.com/office/drawing/2014/main" id="{E59A73DC-7C0A-406A-8DA6-65F373C4B96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03" name="Text Box 70">
          <a:extLst>
            <a:ext uri="{FF2B5EF4-FFF2-40B4-BE49-F238E27FC236}">
              <a16:creationId xmlns:a16="http://schemas.microsoft.com/office/drawing/2014/main" id="{470A65B6-EF16-4489-9AB8-1F5145CF6DAF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04" name="Text Box 71">
          <a:extLst>
            <a:ext uri="{FF2B5EF4-FFF2-40B4-BE49-F238E27FC236}">
              <a16:creationId xmlns:a16="http://schemas.microsoft.com/office/drawing/2014/main" id="{AC825E9C-CC2F-4692-8E05-22CB3789F9B3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05" name="Text Box 72">
          <a:extLst>
            <a:ext uri="{FF2B5EF4-FFF2-40B4-BE49-F238E27FC236}">
              <a16:creationId xmlns:a16="http://schemas.microsoft.com/office/drawing/2014/main" id="{20770D6F-CEEE-4C96-ACDE-04FDCE1FF41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06" name="Text Box 73">
          <a:extLst>
            <a:ext uri="{FF2B5EF4-FFF2-40B4-BE49-F238E27FC236}">
              <a16:creationId xmlns:a16="http://schemas.microsoft.com/office/drawing/2014/main" id="{1099057E-CFA1-471F-81F2-8A55F1C8E10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07" name="Text Box 46">
          <a:extLst>
            <a:ext uri="{FF2B5EF4-FFF2-40B4-BE49-F238E27FC236}">
              <a16:creationId xmlns:a16="http://schemas.microsoft.com/office/drawing/2014/main" id="{ECFC9505-15D0-465A-8499-A484A9C4A7A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08" name="Text Box 43">
          <a:extLst>
            <a:ext uri="{FF2B5EF4-FFF2-40B4-BE49-F238E27FC236}">
              <a16:creationId xmlns:a16="http://schemas.microsoft.com/office/drawing/2014/main" id="{20D6CDE8-28AD-4BCA-B220-BEF877A74E0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09" name="Text Box 46">
          <a:extLst>
            <a:ext uri="{FF2B5EF4-FFF2-40B4-BE49-F238E27FC236}">
              <a16:creationId xmlns:a16="http://schemas.microsoft.com/office/drawing/2014/main" id="{82275951-54F1-45DC-B69A-C42CA234B97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10" name="Text Box 43">
          <a:extLst>
            <a:ext uri="{FF2B5EF4-FFF2-40B4-BE49-F238E27FC236}">
              <a16:creationId xmlns:a16="http://schemas.microsoft.com/office/drawing/2014/main" id="{C0041D73-5D1B-44D9-9302-E3A62E13FAB8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A197D51D-22D6-4810-9120-0EFDC6FBF46C}"/>
            </a:ext>
          </a:extLst>
        </xdr:cNvPr>
        <xdr:cNvSpPr txBox="1">
          <a:spLocks noChangeArrowheads="1"/>
        </xdr:cNvSpPr>
      </xdr:nvSpPr>
      <xdr:spPr bwMode="auto">
        <a:xfrm>
          <a:off x="1057275" y="8286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67C19920-8051-464C-9872-AD5041DC5BD2}"/>
            </a:ext>
          </a:extLst>
        </xdr:cNvPr>
        <xdr:cNvSpPr txBox="1">
          <a:spLocks noChangeArrowheads="1"/>
        </xdr:cNvSpPr>
      </xdr:nvSpPr>
      <xdr:spPr bwMode="auto">
        <a:xfrm>
          <a:off x="1057275" y="8286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413" name="Text Box 65">
          <a:extLst>
            <a:ext uri="{FF2B5EF4-FFF2-40B4-BE49-F238E27FC236}">
              <a16:creationId xmlns:a16="http://schemas.microsoft.com/office/drawing/2014/main" id="{56924A20-23E0-4AC1-BF37-F344AAAB758C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414" name="Text Box 91">
          <a:extLst>
            <a:ext uri="{FF2B5EF4-FFF2-40B4-BE49-F238E27FC236}">
              <a16:creationId xmlns:a16="http://schemas.microsoft.com/office/drawing/2014/main" id="{38D82876-6624-4E91-9256-C86A1AB6E3CF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415" name="Text Box 65">
          <a:extLst>
            <a:ext uri="{FF2B5EF4-FFF2-40B4-BE49-F238E27FC236}">
              <a16:creationId xmlns:a16="http://schemas.microsoft.com/office/drawing/2014/main" id="{44184660-1BE3-44CF-A3B8-393C7CDD66A7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416" name="Text Box 91">
          <a:extLst>
            <a:ext uri="{FF2B5EF4-FFF2-40B4-BE49-F238E27FC236}">
              <a16:creationId xmlns:a16="http://schemas.microsoft.com/office/drawing/2014/main" id="{E8006AF0-F800-4DB2-B017-A875F34FB93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1417" name="Text Box 46">
          <a:extLst>
            <a:ext uri="{FF2B5EF4-FFF2-40B4-BE49-F238E27FC236}">
              <a16:creationId xmlns:a16="http://schemas.microsoft.com/office/drawing/2014/main" id="{380B0A7C-8878-4E8C-8604-2A7F20306BF5}"/>
            </a:ext>
          </a:extLst>
        </xdr:cNvPr>
        <xdr:cNvSpPr txBox="1">
          <a:spLocks noChangeArrowheads="1"/>
        </xdr:cNvSpPr>
      </xdr:nvSpPr>
      <xdr:spPr bwMode="auto">
        <a:xfrm>
          <a:off x="467677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1418" name="Text Box 43">
          <a:extLst>
            <a:ext uri="{FF2B5EF4-FFF2-40B4-BE49-F238E27FC236}">
              <a16:creationId xmlns:a16="http://schemas.microsoft.com/office/drawing/2014/main" id="{D0954190-13CB-40C6-A4BB-320EA2D0A8C8}"/>
            </a:ext>
          </a:extLst>
        </xdr:cNvPr>
        <xdr:cNvSpPr txBox="1">
          <a:spLocks noChangeArrowheads="1"/>
        </xdr:cNvSpPr>
      </xdr:nvSpPr>
      <xdr:spPr bwMode="auto">
        <a:xfrm>
          <a:off x="467677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19" name="Text Box 68">
          <a:extLst>
            <a:ext uri="{FF2B5EF4-FFF2-40B4-BE49-F238E27FC236}">
              <a16:creationId xmlns:a16="http://schemas.microsoft.com/office/drawing/2014/main" id="{151BD5E2-F543-4037-96D2-414D70C60DFF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20" name="Text Box 69">
          <a:extLst>
            <a:ext uri="{FF2B5EF4-FFF2-40B4-BE49-F238E27FC236}">
              <a16:creationId xmlns:a16="http://schemas.microsoft.com/office/drawing/2014/main" id="{0199384D-CD50-45FB-96C4-203994394606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21" name="Text Box 70">
          <a:extLst>
            <a:ext uri="{FF2B5EF4-FFF2-40B4-BE49-F238E27FC236}">
              <a16:creationId xmlns:a16="http://schemas.microsoft.com/office/drawing/2014/main" id="{E3AE73E4-2975-4CFF-98B4-AF7543C1285C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22" name="Text Box 71">
          <a:extLst>
            <a:ext uri="{FF2B5EF4-FFF2-40B4-BE49-F238E27FC236}">
              <a16:creationId xmlns:a16="http://schemas.microsoft.com/office/drawing/2014/main" id="{384C61F2-E31F-409A-B05E-0123EE1BE4C2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23" name="Text Box 72">
          <a:extLst>
            <a:ext uri="{FF2B5EF4-FFF2-40B4-BE49-F238E27FC236}">
              <a16:creationId xmlns:a16="http://schemas.microsoft.com/office/drawing/2014/main" id="{825AD5BF-972F-4856-865C-506C783511C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24" name="Text Box 73">
          <a:extLst>
            <a:ext uri="{FF2B5EF4-FFF2-40B4-BE49-F238E27FC236}">
              <a16:creationId xmlns:a16="http://schemas.microsoft.com/office/drawing/2014/main" id="{9B9C7736-BF24-4585-95BF-DF6B6FA9F62E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25" name="Text Box 46">
          <a:extLst>
            <a:ext uri="{FF2B5EF4-FFF2-40B4-BE49-F238E27FC236}">
              <a16:creationId xmlns:a16="http://schemas.microsoft.com/office/drawing/2014/main" id="{707FD486-1CD6-46AC-8A32-0835AD329F0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26" name="Text Box 43">
          <a:extLst>
            <a:ext uri="{FF2B5EF4-FFF2-40B4-BE49-F238E27FC236}">
              <a16:creationId xmlns:a16="http://schemas.microsoft.com/office/drawing/2014/main" id="{B7A29890-0A18-4C25-B458-393047BCC963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27" name="Text Box 46">
          <a:extLst>
            <a:ext uri="{FF2B5EF4-FFF2-40B4-BE49-F238E27FC236}">
              <a16:creationId xmlns:a16="http://schemas.microsoft.com/office/drawing/2014/main" id="{85B3D118-5699-48FF-906A-86D5E1BE71A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28" name="Text Box 43">
          <a:extLst>
            <a:ext uri="{FF2B5EF4-FFF2-40B4-BE49-F238E27FC236}">
              <a16:creationId xmlns:a16="http://schemas.microsoft.com/office/drawing/2014/main" id="{BC7BF9E2-9AED-4F66-8053-C2700120BBEC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29" name="Text Box 68">
          <a:extLst>
            <a:ext uri="{FF2B5EF4-FFF2-40B4-BE49-F238E27FC236}">
              <a16:creationId xmlns:a16="http://schemas.microsoft.com/office/drawing/2014/main" id="{C8D73250-EE72-4572-8716-083013A285F8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30" name="Text Box 69">
          <a:extLst>
            <a:ext uri="{FF2B5EF4-FFF2-40B4-BE49-F238E27FC236}">
              <a16:creationId xmlns:a16="http://schemas.microsoft.com/office/drawing/2014/main" id="{8831518B-15D8-4930-8FA6-7C90A665D1B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31" name="Text Box 70">
          <a:extLst>
            <a:ext uri="{FF2B5EF4-FFF2-40B4-BE49-F238E27FC236}">
              <a16:creationId xmlns:a16="http://schemas.microsoft.com/office/drawing/2014/main" id="{BE9AB160-D1D9-4BB1-ACA6-4FB97E472D7F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32" name="Text Box 71">
          <a:extLst>
            <a:ext uri="{FF2B5EF4-FFF2-40B4-BE49-F238E27FC236}">
              <a16:creationId xmlns:a16="http://schemas.microsoft.com/office/drawing/2014/main" id="{713CBBDD-4FF4-47F0-8C3C-A928BE2BD320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33" name="Text Box 72">
          <a:extLst>
            <a:ext uri="{FF2B5EF4-FFF2-40B4-BE49-F238E27FC236}">
              <a16:creationId xmlns:a16="http://schemas.microsoft.com/office/drawing/2014/main" id="{87ECE8C4-4567-4B38-8169-59E0C777AB75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34" name="Text Box 73">
          <a:extLst>
            <a:ext uri="{FF2B5EF4-FFF2-40B4-BE49-F238E27FC236}">
              <a16:creationId xmlns:a16="http://schemas.microsoft.com/office/drawing/2014/main" id="{B3EF70C2-1243-44EF-9032-1962157DFC80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35" name="Text Box 46">
          <a:extLst>
            <a:ext uri="{FF2B5EF4-FFF2-40B4-BE49-F238E27FC236}">
              <a16:creationId xmlns:a16="http://schemas.microsoft.com/office/drawing/2014/main" id="{65959105-BBF9-4CC9-8E96-F67E897228A7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36" name="Text Box 43">
          <a:extLst>
            <a:ext uri="{FF2B5EF4-FFF2-40B4-BE49-F238E27FC236}">
              <a16:creationId xmlns:a16="http://schemas.microsoft.com/office/drawing/2014/main" id="{9450EFE7-23D0-47DF-9804-C9C5334B408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37" name="Text Box 46">
          <a:extLst>
            <a:ext uri="{FF2B5EF4-FFF2-40B4-BE49-F238E27FC236}">
              <a16:creationId xmlns:a16="http://schemas.microsoft.com/office/drawing/2014/main" id="{C17C6F5A-E487-44F3-905F-1D10AE714CD0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38" name="Text Box 43">
          <a:extLst>
            <a:ext uri="{FF2B5EF4-FFF2-40B4-BE49-F238E27FC236}">
              <a16:creationId xmlns:a16="http://schemas.microsoft.com/office/drawing/2014/main" id="{9E6A7006-0A8C-47BF-8E7D-1A3C2983814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39" name="Text Box 68">
          <a:extLst>
            <a:ext uri="{FF2B5EF4-FFF2-40B4-BE49-F238E27FC236}">
              <a16:creationId xmlns:a16="http://schemas.microsoft.com/office/drawing/2014/main" id="{B2CBFB21-85B1-4215-8FDE-E703FE0BD14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40" name="Text Box 69">
          <a:extLst>
            <a:ext uri="{FF2B5EF4-FFF2-40B4-BE49-F238E27FC236}">
              <a16:creationId xmlns:a16="http://schemas.microsoft.com/office/drawing/2014/main" id="{BCC72010-8263-48B7-9FBA-5B35ADCCDEF2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41" name="Text Box 70">
          <a:extLst>
            <a:ext uri="{FF2B5EF4-FFF2-40B4-BE49-F238E27FC236}">
              <a16:creationId xmlns:a16="http://schemas.microsoft.com/office/drawing/2014/main" id="{DBE30F45-A5DF-480D-B191-7A3F5798AD10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42" name="Text Box 71">
          <a:extLst>
            <a:ext uri="{FF2B5EF4-FFF2-40B4-BE49-F238E27FC236}">
              <a16:creationId xmlns:a16="http://schemas.microsoft.com/office/drawing/2014/main" id="{5A882D40-A520-4299-BF09-E5ECD3EBD029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43" name="Text Box 72">
          <a:extLst>
            <a:ext uri="{FF2B5EF4-FFF2-40B4-BE49-F238E27FC236}">
              <a16:creationId xmlns:a16="http://schemas.microsoft.com/office/drawing/2014/main" id="{E3FA7CDD-975C-4BC4-9529-A3CADA87EB97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44" name="Text Box 73">
          <a:extLst>
            <a:ext uri="{FF2B5EF4-FFF2-40B4-BE49-F238E27FC236}">
              <a16:creationId xmlns:a16="http://schemas.microsoft.com/office/drawing/2014/main" id="{0181E265-5ACE-43BE-A647-8BFD1100177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45" name="Text Box 46">
          <a:extLst>
            <a:ext uri="{FF2B5EF4-FFF2-40B4-BE49-F238E27FC236}">
              <a16:creationId xmlns:a16="http://schemas.microsoft.com/office/drawing/2014/main" id="{576EF19E-6F2E-4FA2-BB51-9A19BD2C380F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46" name="Text Box 43">
          <a:extLst>
            <a:ext uri="{FF2B5EF4-FFF2-40B4-BE49-F238E27FC236}">
              <a16:creationId xmlns:a16="http://schemas.microsoft.com/office/drawing/2014/main" id="{7B89A797-1DFB-4E32-8CB5-CA40A5831D8E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47" name="Text Box 46">
          <a:extLst>
            <a:ext uri="{FF2B5EF4-FFF2-40B4-BE49-F238E27FC236}">
              <a16:creationId xmlns:a16="http://schemas.microsoft.com/office/drawing/2014/main" id="{C1DB6D90-7124-44FC-A041-D8FB13E82BF0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48" name="Text Box 43">
          <a:extLst>
            <a:ext uri="{FF2B5EF4-FFF2-40B4-BE49-F238E27FC236}">
              <a16:creationId xmlns:a16="http://schemas.microsoft.com/office/drawing/2014/main" id="{4DCFF167-FE39-4E8C-80BF-2CBB4518845F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1449" name="Text Box 10">
          <a:extLst>
            <a:ext uri="{FF2B5EF4-FFF2-40B4-BE49-F238E27FC236}">
              <a16:creationId xmlns:a16="http://schemas.microsoft.com/office/drawing/2014/main" id="{066D6526-872D-458B-9A87-8307004B4508}"/>
            </a:ext>
          </a:extLst>
        </xdr:cNvPr>
        <xdr:cNvSpPr txBox="1">
          <a:spLocks noChangeArrowheads="1"/>
        </xdr:cNvSpPr>
      </xdr:nvSpPr>
      <xdr:spPr bwMode="auto">
        <a:xfrm>
          <a:off x="1057275" y="8286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1450" name="Text Box 11">
          <a:extLst>
            <a:ext uri="{FF2B5EF4-FFF2-40B4-BE49-F238E27FC236}">
              <a16:creationId xmlns:a16="http://schemas.microsoft.com/office/drawing/2014/main" id="{CF32695E-7197-4FF8-9B98-22541A059C8C}"/>
            </a:ext>
          </a:extLst>
        </xdr:cNvPr>
        <xdr:cNvSpPr txBox="1">
          <a:spLocks noChangeArrowheads="1"/>
        </xdr:cNvSpPr>
      </xdr:nvSpPr>
      <xdr:spPr bwMode="auto">
        <a:xfrm>
          <a:off x="1057275" y="8286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451" name="Text Box 65">
          <a:extLst>
            <a:ext uri="{FF2B5EF4-FFF2-40B4-BE49-F238E27FC236}">
              <a16:creationId xmlns:a16="http://schemas.microsoft.com/office/drawing/2014/main" id="{A83753B5-49D5-488D-9850-0E0B736262E7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452" name="Text Box 91">
          <a:extLst>
            <a:ext uri="{FF2B5EF4-FFF2-40B4-BE49-F238E27FC236}">
              <a16:creationId xmlns:a16="http://schemas.microsoft.com/office/drawing/2014/main" id="{AA8D1F04-B212-4A20-86C4-2D62AD99AF3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453" name="Text Box 65">
          <a:extLst>
            <a:ext uri="{FF2B5EF4-FFF2-40B4-BE49-F238E27FC236}">
              <a16:creationId xmlns:a16="http://schemas.microsoft.com/office/drawing/2014/main" id="{16E78B00-74D5-449E-9751-A56ED0573F97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454" name="Text Box 91">
          <a:extLst>
            <a:ext uri="{FF2B5EF4-FFF2-40B4-BE49-F238E27FC236}">
              <a16:creationId xmlns:a16="http://schemas.microsoft.com/office/drawing/2014/main" id="{80D95E38-9548-4ECC-B9E3-B661DD4741FE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1455" name="Text Box 46">
          <a:extLst>
            <a:ext uri="{FF2B5EF4-FFF2-40B4-BE49-F238E27FC236}">
              <a16:creationId xmlns:a16="http://schemas.microsoft.com/office/drawing/2014/main" id="{8EDCE8EC-5C3E-445C-86AF-0F675B5F4F2D}"/>
            </a:ext>
          </a:extLst>
        </xdr:cNvPr>
        <xdr:cNvSpPr txBox="1">
          <a:spLocks noChangeArrowheads="1"/>
        </xdr:cNvSpPr>
      </xdr:nvSpPr>
      <xdr:spPr bwMode="auto">
        <a:xfrm>
          <a:off x="467677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1456" name="Text Box 43">
          <a:extLst>
            <a:ext uri="{FF2B5EF4-FFF2-40B4-BE49-F238E27FC236}">
              <a16:creationId xmlns:a16="http://schemas.microsoft.com/office/drawing/2014/main" id="{446167AE-60D9-4DBE-B8EE-2AE941C06AA5}"/>
            </a:ext>
          </a:extLst>
        </xdr:cNvPr>
        <xdr:cNvSpPr txBox="1">
          <a:spLocks noChangeArrowheads="1"/>
        </xdr:cNvSpPr>
      </xdr:nvSpPr>
      <xdr:spPr bwMode="auto">
        <a:xfrm>
          <a:off x="467677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57" name="Text Box 68">
          <a:extLst>
            <a:ext uri="{FF2B5EF4-FFF2-40B4-BE49-F238E27FC236}">
              <a16:creationId xmlns:a16="http://schemas.microsoft.com/office/drawing/2014/main" id="{068FC43D-E9A3-4117-B5C7-84E57B2AAC42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58" name="Text Box 69">
          <a:extLst>
            <a:ext uri="{FF2B5EF4-FFF2-40B4-BE49-F238E27FC236}">
              <a16:creationId xmlns:a16="http://schemas.microsoft.com/office/drawing/2014/main" id="{D230ECA9-6B4C-4CE0-9525-3B4743CC8672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59" name="Text Box 70">
          <a:extLst>
            <a:ext uri="{FF2B5EF4-FFF2-40B4-BE49-F238E27FC236}">
              <a16:creationId xmlns:a16="http://schemas.microsoft.com/office/drawing/2014/main" id="{BB5AEDE8-4941-4E9B-AFAA-BEFD425AA543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60" name="Text Box 71">
          <a:extLst>
            <a:ext uri="{FF2B5EF4-FFF2-40B4-BE49-F238E27FC236}">
              <a16:creationId xmlns:a16="http://schemas.microsoft.com/office/drawing/2014/main" id="{22BE9D44-74B0-4A61-BD17-844D7F36C39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61" name="Text Box 72">
          <a:extLst>
            <a:ext uri="{FF2B5EF4-FFF2-40B4-BE49-F238E27FC236}">
              <a16:creationId xmlns:a16="http://schemas.microsoft.com/office/drawing/2014/main" id="{E078C648-D32C-4698-BADE-82FE36BAC112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62" name="Text Box 73">
          <a:extLst>
            <a:ext uri="{FF2B5EF4-FFF2-40B4-BE49-F238E27FC236}">
              <a16:creationId xmlns:a16="http://schemas.microsoft.com/office/drawing/2014/main" id="{859346DF-0E23-4C9A-9DEF-4A0AE171433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63" name="Text Box 46">
          <a:extLst>
            <a:ext uri="{FF2B5EF4-FFF2-40B4-BE49-F238E27FC236}">
              <a16:creationId xmlns:a16="http://schemas.microsoft.com/office/drawing/2014/main" id="{76640275-C159-4B9A-8B0A-A5F7E3A9839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64" name="Text Box 43">
          <a:extLst>
            <a:ext uri="{FF2B5EF4-FFF2-40B4-BE49-F238E27FC236}">
              <a16:creationId xmlns:a16="http://schemas.microsoft.com/office/drawing/2014/main" id="{D6CEB455-7EE3-4491-B824-A1BEED979E1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65" name="Text Box 46">
          <a:extLst>
            <a:ext uri="{FF2B5EF4-FFF2-40B4-BE49-F238E27FC236}">
              <a16:creationId xmlns:a16="http://schemas.microsoft.com/office/drawing/2014/main" id="{872F950E-2E3D-4CB6-B3E2-D35DD7229BFE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66" name="Text Box 43">
          <a:extLst>
            <a:ext uri="{FF2B5EF4-FFF2-40B4-BE49-F238E27FC236}">
              <a16:creationId xmlns:a16="http://schemas.microsoft.com/office/drawing/2014/main" id="{2FF25CFB-7986-47EE-810C-1AA6512BB3D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67" name="Text Box 68">
          <a:extLst>
            <a:ext uri="{FF2B5EF4-FFF2-40B4-BE49-F238E27FC236}">
              <a16:creationId xmlns:a16="http://schemas.microsoft.com/office/drawing/2014/main" id="{61FF1989-53F0-423F-8335-A9DBE5603BE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68" name="Text Box 69">
          <a:extLst>
            <a:ext uri="{FF2B5EF4-FFF2-40B4-BE49-F238E27FC236}">
              <a16:creationId xmlns:a16="http://schemas.microsoft.com/office/drawing/2014/main" id="{E09E84C4-0430-429F-9E0D-564EBBF46302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69" name="Text Box 70">
          <a:extLst>
            <a:ext uri="{FF2B5EF4-FFF2-40B4-BE49-F238E27FC236}">
              <a16:creationId xmlns:a16="http://schemas.microsoft.com/office/drawing/2014/main" id="{D82E7D4B-315A-4213-8662-49B936C10488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70" name="Text Box 71">
          <a:extLst>
            <a:ext uri="{FF2B5EF4-FFF2-40B4-BE49-F238E27FC236}">
              <a16:creationId xmlns:a16="http://schemas.microsoft.com/office/drawing/2014/main" id="{FFEEEED2-9B80-47E3-99AD-ACD852EF65F8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71" name="Text Box 72">
          <a:extLst>
            <a:ext uri="{FF2B5EF4-FFF2-40B4-BE49-F238E27FC236}">
              <a16:creationId xmlns:a16="http://schemas.microsoft.com/office/drawing/2014/main" id="{73A47EEC-D0C4-4EAF-B322-0BFDFB7ED1B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72" name="Text Box 73">
          <a:extLst>
            <a:ext uri="{FF2B5EF4-FFF2-40B4-BE49-F238E27FC236}">
              <a16:creationId xmlns:a16="http://schemas.microsoft.com/office/drawing/2014/main" id="{E7F2C062-DCBF-4621-9C16-632FD04185DC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73" name="Text Box 46">
          <a:extLst>
            <a:ext uri="{FF2B5EF4-FFF2-40B4-BE49-F238E27FC236}">
              <a16:creationId xmlns:a16="http://schemas.microsoft.com/office/drawing/2014/main" id="{5D48360D-8D53-4059-BB9D-08A49540C1C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74" name="Text Box 43">
          <a:extLst>
            <a:ext uri="{FF2B5EF4-FFF2-40B4-BE49-F238E27FC236}">
              <a16:creationId xmlns:a16="http://schemas.microsoft.com/office/drawing/2014/main" id="{A9DB70A0-3781-4459-B0F0-8540676659A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75" name="Text Box 46">
          <a:extLst>
            <a:ext uri="{FF2B5EF4-FFF2-40B4-BE49-F238E27FC236}">
              <a16:creationId xmlns:a16="http://schemas.microsoft.com/office/drawing/2014/main" id="{ECEC2FFA-25EA-499F-9E6F-5C16CC6149A8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76" name="Text Box 43">
          <a:extLst>
            <a:ext uri="{FF2B5EF4-FFF2-40B4-BE49-F238E27FC236}">
              <a16:creationId xmlns:a16="http://schemas.microsoft.com/office/drawing/2014/main" id="{68E8501F-4D6E-4D81-A6E4-D12752DCC759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77" name="Text Box 68">
          <a:extLst>
            <a:ext uri="{FF2B5EF4-FFF2-40B4-BE49-F238E27FC236}">
              <a16:creationId xmlns:a16="http://schemas.microsoft.com/office/drawing/2014/main" id="{2381A1B5-8122-4B62-A350-EF26A194A91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78" name="Text Box 69">
          <a:extLst>
            <a:ext uri="{FF2B5EF4-FFF2-40B4-BE49-F238E27FC236}">
              <a16:creationId xmlns:a16="http://schemas.microsoft.com/office/drawing/2014/main" id="{87F2D1B7-B5C5-4FC5-AFBC-E1B8FCE83EB7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79" name="Text Box 70">
          <a:extLst>
            <a:ext uri="{FF2B5EF4-FFF2-40B4-BE49-F238E27FC236}">
              <a16:creationId xmlns:a16="http://schemas.microsoft.com/office/drawing/2014/main" id="{24CB6F27-BB98-47DE-9AB0-66AB5E2024D6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80" name="Text Box 71">
          <a:extLst>
            <a:ext uri="{FF2B5EF4-FFF2-40B4-BE49-F238E27FC236}">
              <a16:creationId xmlns:a16="http://schemas.microsoft.com/office/drawing/2014/main" id="{C9789367-3C9A-4024-A025-674330313FFA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81" name="Text Box 72">
          <a:extLst>
            <a:ext uri="{FF2B5EF4-FFF2-40B4-BE49-F238E27FC236}">
              <a16:creationId xmlns:a16="http://schemas.microsoft.com/office/drawing/2014/main" id="{890E77B6-A3EC-458C-A91C-B4271130608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482" name="Text Box 73">
          <a:extLst>
            <a:ext uri="{FF2B5EF4-FFF2-40B4-BE49-F238E27FC236}">
              <a16:creationId xmlns:a16="http://schemas.microsoft.com/office/drawing/2014/main" id="{C2D8EC0B-825E-4726-A6D9-2A8A437C44C9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83" name="Text Box 46">
          <a:extLst>
            <a:ext uri="{FF2B5EF4-FFF2-40B4-BE49-F238E27FC236}">
              <a16:creationId xmlns:a16="http://schemas.microsoft.com/office/drawing/2014/main" id="{E3BB35C2-EE2E-4826-A82D-904CEE4E4873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84" name="Text Box 43">
          <a:extLst>
            <a:ext uri="{FF2B5EF4-FFF2-40B4-BE49-F238E27FC236}">
              <a16:creationId xmlns:a16="http://schemas.microsoft.com/office/drawing/2014/main" id="{892EFD04-7134-4E48-A3B6-FA90BB0E320F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85" name="Text Box 46">
          <a:extLst>
            <a:ext uri="{FF2B5EF4-FFF2-40B4-BE49-F238E27FC236}">
              <a16:creationId xmlns:a16="http://schemas.microsoft.com/office/drawing/2014/main" id="{FA2053F9-A6CF-460A-B51C-579D0C522F1F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86" name="Text Box 43">
          <a:extLst>
            <a:ext uri="{FF2B5EF4-FFF2-40B4-BE49-F238E27FC236}">
              <a16:creationId xmlns:a16="http://schemas.microsoft.com/office/drawing/2014/main" id="{11A5F7B1-C85E-4BAC-AFBE-145B71AF145E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487" name="Text Box 65">
          <a:extLst>
            <a:ext uri="{FF2B5EF4-FFF2-40B4-BE49-F238E27FC236}">
              <a16:creationId xmlns:a16="http://schemas.microsoft.com/office/drawing/2014/main" id="{56682E3E-CD41-42F4-8A1E-9B381346006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488" name="Text Box 91">
          <a:extLst>
            <a:ext uri="{FF2B5EF4-FFF2-40B4-BE49-F238E27FC236}">
              <a16:creationId xmlns:a16="http://schemas.microsoft.com/office/drawing/2014/main" id="{625AAE91-4D1A-4A54-9D16-1994519BBDFF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489" name="Text Box 65">
          <a:extLst>
            <a:ext uri="{FF2B5EF4-FFF2-40B4-BE49-F238E27FC236}">
              <a16:creationId xmlns:a16="http://schemas.microsoft.com/office/drawing/2014/main" id="{8225A0A3-0EB5-42F9-86E0-C3426706157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490" name="Text Box 91">
          <a:extLst>
            <a:ext uri="{FF2B5EF4-FFF2-40B4-BE49-F238E27FC236}">
              <a16:creationId xmlns:a16="http://schemas.microsoft.com/office/drawing/2014/main" id="{DE077ADA-611C-46E1-BC9D-A72B7D47C535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1491" name="Text Box 46">
          <a:extLst>
            <a:ext uri="{FF2B5EF4-FFF2-40B4-BE49-F238E27FC236}">
              <a16:creationId xmlns:a16="http://schemas.microsoft.com/office/drawing/2014/main" id="{EDB2AF4D-A317-4C30-901C-B6B5423DE3E5}"/>
            </a:ext>
          </a:extLst>
        </xdr:cNvPr>
        <xdr:cNvSpPr txBox="1">
          <a:spLocks noChangeArrowheads="1"/>
        </xdr:cNvSpPr>
      </xdr:nvSpPr>
      <xdr:spPr bwMode="auto">
        <a:xfrm>
          <a:off x="467677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1492" name="Text Box 43">
          <a:extLst>
            <a:ext uri="{FF2B5EF4-FFF2-40B4-BE49-F238E27FC236}">
              <a16:creationId xmlns:a16="http://schemas.microsoft.com/office/drawing/2014/main" id="{62A08B08-B458-4B75-BD1B-F2B86F83F3FD}"/>
            </a:ext>
          </a:extLst>
        </xdr:cNvPr>
        <xdr:cNvSpPr txBox="1">
          <a:spLocks noChangeArrowheads="1"/>
        </xdr:cNvSpPr>
      </xdr:nvSpPr>
      <xdr:spPr bwMode="auto">
        <a:xfrm>
          <a:off x="467677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93" name="Text Box 68">
          <a:extLst>
            <a:ext uri="{FF2B5EF4-FFF2-40B4-BE49-F238E27FC236}">
              <a16:creationId xmlns:a16="http://schemas.microsoft.com/office/drawing/2014/main" id="{F6ADBCA1-A443-4037-B58B-6CCB6393CD22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94" name="Text Box 69">
          <a:extLst>
            <a:ext uri="{FF2B5EF4-FFF2-40B4-BE49-F238E27FC236}">
              <a16:creationId xmlns:a16="http://schemas.microsoft.com/office/drawing/2014/main" id="{5E4D9EE2-0677-432E-86AE-7159DA1EFCF7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95" name="Text Box 70">
          <a:extLst>
            <a:ext uri="{FF2B5EF4-FFF2-40B4-BE49-F238E27FC236}">
              <a16:creationId xmlns:a16="http://schemas.microsoft.com/office/drawing/2014/main" id="{430363B1-C85D-4A10-A9C0-D5702CF8FF4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96" name="Text Box 71">
          <a:extLst>
            <a:ext uri="{FF2B5EF4-FFF2-40B4-BE49-F238E27FC236}">
              <a16:creationId xmlns:a16="http://schemas.microsoft.com/office/drawing/2014/main" id="{95023D68-046B-4EBB-AD2D-F7C63F9D15B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97" name="Text Box 72">
          <a:extLst>
            <a:ext uri="{FF2B5EF4-FFF2-40B4-BE49-F238E27FC236}">
              <a16:creationId xmlns:a16="http://schemas.microsoft.com/office/drawing/2014/main" id="{5CBB19ED-7C51-43A6-BED7-BABDF5BB06A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498" name="Text Box 73">
          <a:extLst>
            <a:ext uri="{FF2B5EF4-FFF2-40B4-BE49-F238E27FC236}">
              <a16:creationId xmlns:a16="http://schemas.microsoft.com/office/drawing/2014/main" id="{A16344FF-4F00-44F0-AF6E-6FD8860F9402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499" name="Text Box 46">
          <a:extLst>
            <a:ext uri="{FF2B5EF4-FFF2-40B4-BE49-F238E27FC236}">
              <a16:creationId xmlns:a16="http://schemas.microsoft.com/office/drawing/2014/main" id="{FC341DB0-06C2-46C7-B3FF-BE18F04F6C1F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00" name="Text Box 43">
          <a:extLst>
            <a:ext uri="{FF2B5EF4-FFF2-40B4-BE49-F238E27FC236}">
              <a16:creationId xmlns:a16="http://schemas.microsoft.com/office/drawing/2014/main" id="{EE453953-5ABF-4506-BE13-0326F3C7FF48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01" name="Text Box 46">
          <a:extLst>
            <a:ext uri="{FF2B5EF4-FFF2-40B4-BE49-F238E27FC236}">
              <a16:creationId xmlns:a16="http://schemas.microsoft.com/office/drawing/2014/main" id="{BECF4A42-2369-4060-A069-DA88E3C4CCB0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02" name="Text Box 43">
          <a:extLst>
            <a:ext uri="{FF2B5EF4-FFF2-40B4-BE49-F238E27FC236}">
              <a16:creationId xmlns:a16="http://schemas.microsoft.com/office/drawing/2014/main" id="{CED893A3-7909-4773-BA42-67AC1FCDFD89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03" name="Text Box 68">
          <a:extLst>
            <a:ext uri="{FF2B5EF4-FFF2-40B4-BE49-F238E27FC236}">
              <a16:creationId xmlns:a16="http://schemas.microsoft.com/office/drawing/2014/main" id="{0B0665E9-4513-458E-A2F6-AB038F519E1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04" name="Text Box 69">
          <a:extLst>
            <a:ext uri="{FF2B5EF4-FFF2-40B4-BE49-F238E27FC236}">
              <a16:creationId xmlns:a16="http://schemas.microsoft.com/office/drawing/2014/main" id="{26F7F6DC-11F0-44E6-B345-DB13483F8093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05" name="Text Box 70">
          <a:extLst>
            <a:ext uri="{FF2B5EF4-FFF2-40B4-BE49-F238E27FC236}">
              <a16:creationId xmlns:a16="http://schemas.microsoft.com/office/drawing/2014/main" id="{71B892F8-1A8B-4115-93BA-6372FC9CCD0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06" name="Text Box 71">
          <a:extLst>
            <a:ext uri="{FF2B5EF4-FFF2-40B4-BE49-F238E27FC236}">
              <a16:creationId xmlns:a16="http://schemas.microsoft.com/office/drawing/2014/main" id="{3FEA2AD3-4C51-440D-A171-F24867A2544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07" name="Text Box 72">
          <a:extLst>
            <a:ext uri="{FF2B5EF4-FFF2-40B4-BE49-F238E27FC236}">
              <a16:creationId xmlns:a16="http://schemas.microsoft.com/office/drawing/2014/main" id="{2572EE25-935C-496F-A55D-55E799F86005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08" name="Text Box 73">
          <a:extLst>
            <a:ext uri="{FF2B5EF4-FFF2-40B4-BE49-F238E27FC236}">
              <a16:creationId xmlns:a16="http://schemas.microsoft.com/office/drawing/2014/main" id="{86F46B95-2377-431E-B9F0-FB66744AAA20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09" name="Text Box 46">
          <a:extLst>
            <a:ext uri="{FF2B5EF4-FFF2-40B4-BE49-F238E27FC236}">
              <a16:creationId xmlns:a16="http://schemas.microsoft.com/office/drawing/2014/main" id="{A63FCEF5-7294-4A4F-B342-03A902D4F648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10" name="Text Box 43">
          <a:extLst>
            <a:ext uri="{FF2B5EF4-FFF2-40B4-BE49-F238E27FC236}">
              <a16:creationId xmlns:a16="http://schemas.microsoft.com/office/drawing/2014/main" id="{58A94384-11C6-4188-AD60-81285E24ACD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11" name="Text Box 46">
          <a:extLst>
            <a:ext uri="{FF2B5EF4-FFF2-40B4-BE49-F238E27FC236}">
              <a16:creationId xmlns:a16="http://schemas.microsoft.com/office/drawing/2014/main" id="{2DD6EF64-95C7-478F-992D-559D08CD8B13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12" name="Text Box 68">
          <a:extLst>
            <a:ext uri="{FF2B5EF4-FFF2-40B4-BE49-F238E27FC236}">
              <a16:creationId xmlns:a16="http://schemas.microsoft.com/office/drawing/2014/main" id="{8BDF5903-D55A-48E2-8524-326C93577125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13" name="Text Box 69">
          <a:extLst>
            <a:ext uri="{FF2B5EF4-FFF2-40B4-BE49-F238E27FC236}">
              <a16:creationId xmlns:a16="http://schemas.microsoft.com/office/drawing/2014/main" id="{CD2FFB2A-23D0-406E-920F-CB1398B7C289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14" name="Text Box 70">
          <a:extLst>
            <a:ext uri="{FF2B5EF4-FFF2-40B4-BE49-F238E27FC236}">
              <a16:creationId xmlns:a16="http://schemas.microsoft.com/office/drawing/2014/main" id="{67471E16-E126-44DE-8BB4-B27A1D6F290C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15" name="Text Box 71">
          <a:extLst>
            <a:ext uri="{FF2B5EF4-FFF2-40B4-BE49-F238E27FC236}">
              <a16:creationId xmlns:a16="http://schemas.microsoft.com/office/drawing/2014/main" id="{34D0F62A-5436-496F-A4BB-12CDB0D4789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16" name="Text Box 72">
          <a:extLst>
            <a:ext uri="{FF2B5EF4-FFF2-40B4-BE49-F238E27FC236}">
              <a16:creationId xmlns:a16="http://schemas.microsoft.com/office/drawing/2014/main" id="{BFB521EA-1247-4A26-82E4-14BA77F098A6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17" name="Text Box 73">
          <a:extLst>
            <a:ext uri="{FF2B5EF4-FFF2-40B4-BE49-F238E27FC236}">
              <a16:creationId xmlns:a16="http://schemas.microsoft.com/office/drawing/2014/main" id="{24C4BF7C-89F1-4513-9E24-AC6FCDE3A09A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18" name="Text Box 46">
          <a:extLst>
            <a:ext uri="{FF2B5EF4-FFF2-40B4-BE49-F238E27FC236}">
              <a16:creationId xmlns:a16="http://schemas.microsoft.com/office/drawing/2014/main" id="{4F006F71-219E-4122-A7D2-98BE9AEDE8E7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19" name="Text Box 43">
          <a:extLst>
            <a:ext uri="{FF2B5EF4-FFF2-40B4-BE49-F238E27FC236}">
              <a16:creationId xmlns:a16="http://schemas.microsoft.com/office/drawing/2014/main" id="{D39CB045-5BF4-4D9C-94ED-E13F0E4C8783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id="{43013E96-59E5-451A-8F51-EE28907013F5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21" name="Text Box 43">
          <a:extLst>
            <a:ext uri="{FF2B5EF4-FFF2-40B4-BE49-F238E27FC236}">
              <a16:creationId xmlns:a16="http://schemas.microsoft.com/office/drawing/2014/main" id="{F9604FD8-046C-4BB9-934A-6B2C3AB461D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1522" name="Text Box 10">
          <a:extLst>
            <a:ext uri="{FF2B5EF4-FFF2-40B4-BE49-F238E27FC236}">
              <a16:creationId xmlns:a16="http://schemas.microsoft.com/office/drawing/2014/main" id="{CB2488C8-3AB5-4208-ACD5-82E930E1CF70}"/>
            </a:ext>
          </a:extLst>
        </xdr:cNvPr>
        <xdr:cNvSpPr txBox="1">
          <a:spLocks noChangeArrowheads="1"/>
        </xdr:cNvSpPr>
      </xdr:nvSpPr>
      <xdr:spPr bwMode="auto">
        <a:xfrm>
          <a:off x="1057275" y="8286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1523" name="Text Box 11">
          <a:extLst>
            <a:ext uri="{FF2B5EF4-FFF2-40B4-BE49-F238E27FC236}">
              <a16:creationId xmlns:a16="http://schemas.microsoft.com/office/drawing/2014/main" id="{75F8735D-B3FE-42BC-94A6-DB03069DE9CC}"/>
            </a:ext>
          </a:extLst>
        </xdr:cNvPr>
        <xdr:cNvSpPr txBox="1">
          <a:spLocks noChangeArrowheads="1"/>
        </xdr:cNvSpPr>
      </xdr:nvSpPr>
      <xdr:spPr bwMode="auto">
        <a:xfrm>
          <a:off x="1057275" y="8286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524" name="Text Box 65">
          <a:extLst>
            <a:ext uri="{FF2B5EF4-FFF2-40B4-BE49-F238E27FC236}">
              <a16:creationId xmlns:a16="http://schemas.microsoft.com/office/drawing/2014/main" id="{83090273-207C-4CC6-8A08-0333540A566A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525" name="Text Box 91">
          <a:extLst>
            <a:ext uri="{FF2B5EF4-FFF2-40B4-BE49-F238E27FC236}">
              <a16:creationId xmlns:a16="http://schemas.microsoft.com/office/drawing/2014/main" id="{59D681A1-1185-4F2A-9D1C-4B2B06E1A43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526" name="Text Box 65">
          <a:extLst>
            <a:ext uri="{FF2B5EF4-FFF2-40B4-BE49-F238E27FC236}">
              <a16:creationId xmlns:a16="http://schemas.microsoft.com/office/drawing/2014/main" id="{2037C078-1188-47F8-A93D-06C54BFB2803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527" name="Text Box 91">
          <a:extLst>
            <a:ext uri="{FF2B5EF4-FFF2-40B4-BE49-F238E27FC236}">
              <a16:creationId xmlns:a16="http://schemas.microsoft.com/office/drawing/2014/main" id="{C37EE908-F8EE-4592-92E9-88EEA2BF1B2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1528" name="Text Box 46">
          <a:extLst>
            <a:ext uri="{FF2B5EF4-FFF2-40B4-BE49-F238E27FC236}">
              <a16:creationId xmlns:a16="http://schemas.microsoft.com/office/drawing/2014/main" id="{53CF8223-1DDD-4D38-B406-7EF89FC21191}"/>
            </a:ext>
          </a:extLst>
        </xdr:cNvPr>
        <xdr:cNvSpPr txBox="1">
          <a:spLocks noChangeArrowheads="1"/>
        </xdr:cNvSpPr>
      </xdr:nvSpPr>
      <xdr:spPr bwMode="auto">
        <a:xfrm>
          <a:off x="467677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1529" name="Text Box 43">
          <a:extLst>
            <a:ext uri="{FF2B5EF4-FFF2-40B4-BE49-F238E27FC236}">
              <a16:creationId xmlns:a16="http://schemas.microsoft.com/office/drawing/2014/main" id="{D20A457F-C0AA-4632-B922-772CAD12088F}"/>
            </a:ext>
          </a:extLst>
        </xdr:cNvPr>
        <xdr:cNvSpPr txBox="1">
          <a:spLocks noChangeArrowheads="1"/>
        </xdr:cNvSpPr>
      </xdr:nvSpPr>
      <xdr:spPr bwMode="auto">
        <a:xfrm>
          <a:off x="467677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30" name="Text Box 68">
          <a:extLst>
            <a:ext uri="{FF2B5EF4-FFF2-40B4-BE49-F238E27FC236}">
              <a16:creationId xmlns:a16="http://schemas.microsoft.com/office/drawing/2014/main" id="{D7BB02C0-9394-40C5-A535-0960F1E37BA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31" name="Text Box 69">
          <a:extLst>
            <a:ext uri="{FF2B5EF4-FFF2-40B4-BE49-F238E27FC236}">
              <a16:creationId xmlns:a16="http://schemas.microsoft.com/office/drawing/2014/main" id="{8DA522F0-3C39-4044-8D03-4EA2D2324947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32" name="Text Box 70">
          <a:extLst>
            <a:ext uri="{FF2B5EF4-FFF2-40B4-BE49-F238E27FC236}">
              <a16:creationId xmlns:a16="http://schemas.microsoft.com/office/drawing/2014/main" id="{086C73FA-1C82-4263-B6C9-8FCE8D64E460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33" name="Text Box 71">
          <a:extLst>
            <a:ext uri="{FF2B5EF4-FFF2-40B4-BE49-F238E27FC236}">
              <a16:creationId xmlns:a16="http://schemas.microsoft.com/office/drawing/2014/main" id="{A0B0563B-5F36-4754-A9B1-B1FEF09EBCB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34" name="Text Box 72">
          <a:extLst>
            <a:ext uri="{FF2B5EF4-FFF2-40B4-BE49-F238E27FC236}">
              <a16:creationId xmlns:a16="http://schemas.microsoft.com/office/drawing/2014/main" id="{4F758551-19DE-404D-A5FF-5C4CC88A9B1F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35" name="Text Box 73">
          <a:extLst>
            <a:ext uri="{FF2B5EF4-FFF2-40B4-BE49-F238E27FC236}">
              <a16:creationId xmlns:a16="http://schemas.microsoft.com/office/drawing/2014/main" id="{D75B0617-F80D-4165-8A05-60BCE53A7BC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36" name="Text Box 46">
          <a:extLst>
            <a:ext uri="{FF2B5EF4-FFF2-40B4-BE49-F238E27FC236}">
              <a16:creationId xmlns:a16="http://schemas.microsoft.com/office/drawing/2014/main" id="{7605E0A7-AA68-4D0E-A20F-00222E65CBC0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37" name="Text Box 43">
          <a:extLst>
            <a:ext uri="{FF2B5EF4-FFF2-40B4-BE49-F238E27FC236}">
              <a16:creationId xmlns:a16="http://schemas.microsoft.com/office/drawing/2014/main" id="{D0F91E52-F902-471C-B04F-F2FC796F0B9A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38" name="Text Box 46">
          <a:extLst>
            <a:ext uri="{FF2B5EF4-FFF2-40B4-BE49-F238E27FC236}">
              <a16:creationId xmlns:a16="http://schemas.microsoft.com/office/drawing/2014/main" id="{4450F6B0-3BE2-4EEA-B7E8-65B383BC9FA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39" name="Text Box 43">
          <a:extLst>
            <a:ext uri="{FF2B5EF4-FFF2-40B4-BE49-F238E27FC236}">
              <a16:creationId xmlns:a16="http://schemas.microsoft.com/office/drawing/2014/main" id="{42F18059-BA78-45F1-97C8-5B823B4843EE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40" name="Text Box 68">
          <a:extLst>
            <a:ext uri="{FF2B5EF4-FFF2-40B4-BE49-F238E27FC236}">
              <a16:creationId xmlns:a16="http://schemas.microsoft.com/office/drawing/2014/main" id="{120DA066-4815-42B0-AF62-18154372F2B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41" name="Text Box 69">
          <a:extLst>
            <a:ext uri="{FF2B5EF4-FFF2-40B4-BE49-F238E27FC236}">
              <a16:creationId xmlns:a16="http://schemas.microsoft.com/office/drawing/2014/main" id="{8AA872DC-F8F4-4C21-BFE0-1C04A7BE4A2E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42" name="Text Box 70">
          <a:extLst>
            <a:ext uri="{FF2B5EF4-FFF2-40B4-BE49-F238E27FC236}">
              <a16:creationId xmlns:a16="http://schemas.microsoft.com/office/drawing/2014/main" id="{E6A2272C-F7D2-4E6C-B3F3-EA921206FDA2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43" name="Text Box 71">
          <a:extLst>
            <a:ext uri="{FF2B5EF4-FFF2-40B4-BE49-F238E27FC236}">
              <a16:creationId xmlns:a16="http://schemas.microsoft.com/office/drawing/2014/main" id="{B5FB7D9E-4650-4294-B59F-92BFC4B0854C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44" name="Text Box 72">
          <a:extLst>
            <a:ext uri="{FF2B5EF4-FFF2-40B4-BE49-F238E27FC236}">
              <a16:creationId xmlns:a16="http://schemas.microsoft.com/office/drawing/2014/main" id="{1D9EE6C9-77C2-4044-8055-B16FB3B0C060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45" name="Text Box 73">
          <a:extLst>
            <a:ext uri="{FF2B5EF4-FFF2-40B4-BE49-F238E27FC236}">
              <a16:creationId xmlns:a16="http://schemas.microsoft.com/office/drawing/2014/main" id="{8DA7FEFF-0A8A-4D28-A1A7-65CBCB4861F8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46" name="Text Box 46">
          <a:extLst>
            <a:ext uri="{FF2B5EF4-FFF2-40B4-BE49-F238E27FC236}">
              <a16:creationId xmlns:a16="http://schemas.microsoft.com/office/drawing/2014/main" id="{75E14271-C6C7-4806-BD9B-FA607B2F63FE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47" name="Text Box 43">
          <a:extLst>
            <a:ext uri="{FF2B5EF4-FFF2-40B4-BE49-F238E27FC236}">
              <a16:creationId xmlns:a16="http://schemas.microsoft.com/office/drawing/2014/main" id="{B56A810E-12DD-4046-B2B9-218EFE273AB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48" name="Text Box 46">
          <a:extLst>
            <a:ext uri="{FF2B5EF4-FFF2-40B4-BE49-F238E27FC236}">
              <a16:creationId xmlns:a16="http://schemas.microsoft.com/office/drawing/2014/main" id="{7DC884D6-D127-4B56-B3E6-CFD83F85441C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49" name="Text Box 43">
          <a:extLst>
            <a:ext uri="{FF2B5EF4-FFF2-40B4-BE49-F238E27FC236}">
              <a16:creationId xmlns:a16="http://schemas.microsoft.com/office/drawing/2014/main" id="{599D1B9B-4DCE-4888-BD87-035D7E587EA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50" name="Text Box 68">
          <a:extLst>
            <a:ext uri="{FF2B5EF4-FFF2-40B4-BE49-F238E27FC236}">
              <a16:creationId xmlns:a16="http://schemas.microsoft.com/office/drawing/2014/main" id="{3CAEC39F-E270-4388-95A8-EC9A1FC61AC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51" name="Text Box 69">
          <a:extLst>
            <a:ext uri="{FF2B5EF4-FFF2-40B4-BE49-F238E27FC236}">
              <a16:creationId xmlns:a16="http://schemas.microsoft.com/office/drawing/2014/main" id="{ADC477F3-15C2-413F-8A13-F834FD40DBA2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52" name="Text Box 70">
          <a:extLst>
            <a:ext uri="{FF2B5EF4-FFF2-40B4-BE49-F238E27FC236}">
              <a16:creationId xmlns:a16="http://schemas.microsoft.com/office/drawing/2014/main" id="{89DEA4AF-2C80-4FCA-B76E-0F808CEFE31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53" name="Text Box 71">
          <a:extLst>
            <a:ext uri="{FF2B5EF4-FFF2-40B4-BE49-F238E27FC236}">
              <a16:creationId xmlns:a16="http://schemas.microsoft.com/office/drawing/2014/main" id="{B4C9DABE-ED91-491A-BEA2-7CD453F8C8A6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54" name="Text Box 72">
          <a:extLst>
            <a:ext uri="{FF2B5EF4-FFF2-40B4-BE49-F238E27FC236}">
              <a16:creationId xmlns:a16="http://schemas.microsoft.com/office/drawing/2014/main" id="{E3BC5EC4-A957-4A05-A885-1BD28C5B0423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55" name="Text Box 73">
          <a:extLst>
            <a:ext uri="{FF2B5EF4-FFF2-40B4-BE49-F238E27FC236}">
              <a16:creationId xmlns:a16="http://schemas.microsoft.com/office/drawing/2014/main" id="{43EBF8BF-7544-453E-B9A9-5D83C1268DF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56" name="Text Box 46">
          <a:extLst>
            <a:ext uri="{FF2B5EF4-FFF2-40B4-BE49-F238E27FC236}">
              <a16:creationId xmlns:a16="http://schemas.microsoft.com/office/drawing/2014/main" id="{82992C29-9A3C-4726-AAE1-78B6E0B0A79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57" name="Text Box 43">
          <a:extLst>
            <a:ext uri="{FF2B5EF4-FFF2-40B4-BE49-F238E27FC236}">
              <a16:creationId xmlns:a16="http://schemas.microsoft.com/office/drawing/2014/main" id="{3FF82DCA-AE49-452D-B648-0827AE2ABA2C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58" name="Text Box 46">
          <a:extLst>
            <a:ext uri="{FF2B5EF4-FFF2-40B4-BE49-F238E27FC236}">
              <a16:creationId xmlns:a16="http://schemas.microsoft.com/office/drawing/2014/main" id="{3E5D4D60-A9EB-4C10-BF8F-64FB25CAB4D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59" name="Text Box 43">
          <a:extLst>
            <a:ext uri="{FF2B5EF4-FFF2-40B4-BE49-F238E27FC236}">
              <a16:creationId xmlns:a16="http://schemas.microsoft.com/office/drawing/2014/main" id="{389F71F4-939D-46F7-BCAE-4BA1450BB68F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1560" name="Text Box 10">
          <a:extLst>
            <a:ext uri="{FF2B5EF4-FFF2-40B4-BE49-F238E27FC236}">
              <a16:creationId xmlns:a16="http://schemas.microsoft.com/office/drawing/2014/main" id="{0B89925E-C39F-458D-9585-33A853C61BD6}"/>
            </a:ext>
          </a:extLst>
        </xdr:cNvPr>
        <xdr:cNvSpPr txBox="1">
          <a:spLocks noChangeArrowheads="1"/>
        </xdr:cNvSpPr>
      </xdr:nvSpPr>
      <xdr:spPr bwMode="auto">
        <a:xfrm>
          <a:off x="1057275" y="8286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561" name="Text Box 65">
          <a:extLst>
            <a:ext uri="{FF2B5EF4-FFF2-40B4-BE49-F238E27FC236}">
              <a16:creationId xmlns:a16="http://schemas.microsoft.com/office/drawing/2014/main" id="{D06CCE1E-10B2-4D2E-87DD-821FE8B6789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562" name="Text Box 91">
          <a:extLst>
            <a:ext uri="{FF2B5EF4-FFF2-40B4-BE49-F238E27FC236}">
              <a16:creationId xmlns:a16="http://schemas.microsoft.com/office/drawing/2014/main" id="{7C7922A6-E43D-421F-8B36-F023A30F5DA6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563" name="Text Box 65">
          <a:extLst>
            <a:ext uri="{FF2B5EF4-FFF2-40B4-BE49-F238E27FC236}">
              <a16:creationId xmlns:a16="http://schemas.microsoft.com/office/drawing/2014/main" id="{E866EFA2-FEFC-4B1B-B1F9-F2CFB610E36F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1564" name="Text Box 46">
          <a:extLst>
            <a:ext uri="{FF2B5EF4-FFF2-40B4-BE49-F238E27FC236}">
              <a16:creationId xmlns:a16="http://schemas.microsoft.com/office/drawing/2014/main" id="{9AB73D36-C03B-4DF4-820F-12A52E00D7B4}"/>
            </a:ext>
          </a:extLst>
        </xdr:cNvPr>
        <xdr:cNvSpPr txBox="1">
          <a:spLocks noChangeArrowheads="1"/>
        </xdr:cNvSpPr>
      </xdr:nvSpPr>
      <xdr:spPr bwMode="auto">
        <a:xfrm>
          <a:off x="467677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1565" name="Text Box 43">
          <a:extLst>
            <a:ext uri="{FF2B5EF4-FFF2-40B4-BE49-F238E27FC236}">
              <a16:creationId xmlns:a16="http://schemas.microsoft.com/office/drawing/2014/main" id="{19C67FAC-7679-4A2D-9958-FC656F941D46}"/>
            </a:ext>
          </a:extLst>
        </xdr:cNvPr>
        <xdr:cNvSpPr txBox="1">
          <a:spLocks noChangeArrowheads="1"/>
        </xdr:cNvSpPr>
      </xdr:nvSpPr>
      <xdr:spPr bwMode="auto">
        <a:xfrm>
          <a:off x="467677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66" name="Text Box 68">
          <a:extLst>
            <a:ext uri="{FF2B5EF4-FFF2-40B4-BE49-F238E27FC236}">
              <a16:creationId xmlns:a16="http://schemas.microsoft.com/office/drawing/2014/main" id="{D5695B47-310C-426E-83AC-453F2439A50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67" name="Text Box 69">
          <a:extLst>
            <a:ext uri="{FF2B5EF4-FFF2-40B4-BE49-F238E27FC236}">
              <a16:creationId xmlns:a16="http://schemas.microsoft.com/office/drawing/2014/main" id="{4252D495-C339-40DE-9F4F-08E85C428018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68" name="Text Box 70">
          <a:extLst>
            <a:ext uri="{FF2B5EF4-FFF2-40B4-BE49-F238E27FC236}">
              <a16:creationId xmlns:a16="http://schemas.microsoft.com/office/drawing/2014/main" id="{419D9198-B775-4366-A5FA-8CE27C9021E2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69" name="Text Box 71">
          <a:extLst>
            <a:ext uri="{FF2B5EF4-FFF2-40B4-BE49-F238E27FC236}">
              <a16:creationId xmlns:a16="http://schemas.microsoft.com/office/drawing/2014/main" id="{F215DD81-918D-4C71-9D90-EF4CB0ED1C3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70" name="Text Box 72">
          <a:extLst>
            <a:ext uri="{FF2B5EF4-FFF2-40B4-BE49-F238E27FC236}">
              <a16:creationId xmlns:a16="http://schemas.microsoft.com/office/drawing/2014/main" id="{7162CBF5-C5F7-4F13-9DF0-B0D7FD3BD4C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71" name="Text Box 73">
          <a:extLst>
            <a:ext uri="{FF2B5EF4-FFF2-40B4-BE49-F238E27FC236}">
              <a16:creationId xmlns:a16="http://schemas.microsoft.com/office/drawing/2014/main" id="{0C652FF9-EF4D-4D31-B42A-D68DAA67D0F8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72" name="Text Box 46">
          <a:extLst>
            <a:ext uri="{FF2B5EF4-FFF2-40B4-BE49-F238E27FC236}">
              <a16:creationId xmlns:a16="http://schemas.microsoft.com/office/drawing/2014/main" id="{DB8E6B7E-7969-4D40-B916-0171DB34B26C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73" name="Text Box 43">
          <a:extLst>
            <a:ext uri="{FF2B5EF4-FFF2-40B4-BE49-F238E27FC236}">
              <a16:creationId xmlns:a16="http://schemas.microsoft.com/office/drawing/2014/main" id="{BF435095-EB8D-403F-9D17-04ABC0D6BF1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74" name="Text Box 46">
          <a:extLst>
            <a:ext uri="{FF2B5EF4-FFF2-40B4-BE49-F238E27FC236}">
              <a16:creationId xmlns:a16="http://schemas.microsoft.com/office/drawing/2014/main" id="{55931628-EF53-4BE4-AA04-5AB557E286C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75" name="Text Box 43">
          <a:extLst>
            <a:ext uri="{FF2B5EF4-FFF2-40B4-BE49-F238E27FC236}">
              <a16:creationId xmlns:a16="http://schemas.microsoft.com/office/drawing/2014/main" id="{BF751853-AABD-4044-A982-3932A029E527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76" name="Text Box 68">
          <a:extLst>
            <a:ext uri="{FF2B5EF4-FFF2-40B4-BE49-F238E27FC236}">
              <a16:creationId xmlns:a16="http://schemas.microsoft.com/office/drawing/2014/main" id="{BCFF7277-2E23-4254-9257-95FB70502B17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77" name="Text Box 69">
          <a:extLst>
            <a:ext uri="{FF2B5EF4-FFF2-40B4-BE49-F238E27FC236}">
              <a16:creationId xmlns:a16="http://schemas.microsoft.com/office/drawing/2014/main" id="{FCCDBA3C-AE47-48E3-A8CC-EF6AB8F98B2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78" name="Text Box 70">
          <a:extLst>
            <a:ext uri="{FF2B5EF4-FFF2-40B4-BE49-F238E27FC236}">
              <a16:creationId xmlns:a16="http://schemas.microsoft.com/office/drawing/2014/main" id="{46B4DE6A-E984-4A13-90DB-7973DCF3407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79" name="Text Box 71">
          <a:extLst>
            <a:ext uri="{FF2B5EF4-FFF2-40B4-BE49-F238E27FC236}">
              <a16:creationId xmlns:a16="http://schemas.microsoft.com/office/drawing/2014/main" id="{15F6D5BB-46D4-4AD6-88B4-D83244A87FC0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80" name="Text Box 72">
          <a:extLst>
            <a:ext uri="{FF2B5EF4-FFF2-40B4-BE49-F238E27FC236}">
              <a16:creationId xmlns:a16="http://schemas.microsoft.com/office/drawing/2014/main" id="{7D7C1954-5DE6-4A9C-9D99-9493BF2D938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581" name="Text Box 73">
          <a:extLst>
            <a:ext uri="{FF2B5EF4-FFF2-40B4-BE49-F238E27FC236}">
              <a16:creationId xmlns:a16="http://schemas.microsoft.com/office/drawing/2014/main" id="{3F3A8DED-2BA3-4ED6-8885-2ADD2CCE8075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82" name="Text Box 46">
          <a:extLst>
            <a:ext uri="{FF2B5EF4-FFF2-40B4-BE49-F238E27FC236}">
              <a16:creationId xmlns:a16="http://schemas.microsoft.com/office/drawing/2014/main" id="{DA318360-5E9B-4F8B-8B7B-BA46B81FE103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83" name="Text Box 43">
          <a:extLst>
            <a:ext uri="{FF2B5EF4-FFF2-40B4-BE49-F238E27FC236}">
              <a16:creationId xmlns:a16="http://schemas.microsoft.com/office/drawing/2014/main" id="{691603ED-5036-4575-B9F6-52039C26B800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84" name="Text Box 46">
          <a:extLst>
            <a:ext uri="{FF2B5EF4-FFF2-40B4-BE49-F238E27FC236}">
              <a16:creationId xmlns:a16="http://schemas.microsoft.com/office/drawing/2014/main" id="{AA83DD3A-0431-482E-857D-9E2E390DDEBA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85" name="Text Box 43">
          <a:extLst>
            <a:ext uri="{FF2B5EF4-FFF2-40B4-BE49-F238E27FC236}">
              <a16:creationId xmlns:a16="http://schemas.microsoft.com/office/drawing/2014/main" id="{EA92CFF8-B30E-4A4E-B14F-3CBF7803B013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86" name="Text Box 68">
          <a:extLst>
            <a:ext uri="{FF2B5EF4-FFF2-40B4-BE49-F238E27FC236}">
              <a16:creationId xmlns:a16="http://schemas.microsoft.com/office/drawing/2014/main" id="{E88566F0-A2D2-4FFD-814B-77086F18F54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87" name="Text Box 69">
          <a:extLst>
            <a:ext uri="{FF2B5EF4-FFF2-40B4-BE49-F238E27FC236}">
              <a16:creationId xmlns:a16="http://schemas.microsoft.com/office/drawing/2014/main" id="{0BF95CAD-78EF-45CE-A03E-085A1604D360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88" name="Text Box 70">
          <a:extLst>
            <a:ext uri="{FF2B5EF4-FFF2-40B4-BE49-F238E27FC236}">
              <a16:creationId xmlns:a16="http://schemas.microsoft.com/office/drawing/2014/main" id="{14169411-D467-444D-BD75-51551D35496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89" name="Text Box 71">
          <a:extLst>
            <a:ext uri="{FF2B5EF4-FFF2-40B4-BE49-F238E27FC236}">
              <a16:creationId xmlns:a16="http://schemas.microsoft.com/office/drawing/2014/main" id="{1AA2295D-BE13-4D20-9BB8-5DFF38F56C0C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90" name="Text Box 72">
          <a:extLst>
            <a:ext uri="{FF2B5EF4-FFF2-40B4-BE49-F238E27FC236}">
              <a16:creationId xmlns:a16="http://schemas.microsoft.com/office/drawing/2014/main" id="{4B670780-BE6C-41C8-90DE-9351C1E2036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1591" name="Text Box 73">
          <a:extLst>
            <a:ext uri="{FF2B5EF4-FFF2-40B4-BE49-F238E27FC236}">
              <a16:creationId xmlns:a16="http://schemas.microsoft.com/office/drawing/2014/main" id="{C6BC3576-E442-4E40-B51F-E00B9E2F33C0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92" name="Text Box 46">
          <a:extLst>
            <a:ext uri="{FF2B5EF4-FFF2-40B4-BE49-F238E27FC236}">
              <a16:creationId xmlns:a16="http://schemas.microsoft.com/office/drawing/2014/main" id="{3E81D8CA-F289-4C6B-89A8-E131C76E4809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93" name="Text Box 43">
          <a:extLst>
            <a:ext uri="{FF2B5EF4-FFF2-40B4-BE49-F238E27FC236}">
              <a16:creationId xmlns:a16="http://schemas.microsoft.com/office/drawing/2014/main" id="{0C60BEDE-9777-4D7B-93A7-73425FFF02EC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94" name="Text Box 46">
          <a:extLst>
            <a:ext uri="{FF2B5EF4-FFF2-40B4-BE49-F238E27FC236}">
              <a16:creationId xmlns:a16="http://schemas.microsoft.com/office/drawing/2014/main" id="{C95A40D3-6907-4DD3-9FA4-231DBD194B8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595" name="Text Box 43">
          <a:extLst>
            <a:ext uri="{FF2B5EF4-FFF2-40B4-BE49-F238E27FC236}">
              <a16:creationId xmlns:a16="http://schemas.microsoft.com/office/drawing/2014/main" id="{9C4D8569-1483-4016-8141-50B7720D0CB9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28575</xdr:colOff>
      <xdr:row>19</xdr:row>
      <xdr:rowOff>228600</xdr:rowOff>
    </xdr:from>
    <xdr:ext cx="0" cy="171450"/>
    <xdr:sp macro="" textlink="">
      <xdr:nvSpPr>
        <xdr:cNvPr id="1596" name="Text Box 10">
          <a:extLst>
            <a:ext uri="{FF2B5EF4-FFF2-40B4-BE49-F238E27FC236}">
              <a16:creationId xmlns:a16="http://schemas.microsoft.com/office/drawing/2014/main" id="{037047B5-2224-4A69-AFF4-C007522D4FF1}"/>
            </a:ext>
          </a:extLst>
        </xdr:cNvPr>
        <xdr:cNvSpPr txBox="1">
          <a:spLocks noChangeArrowheads="1"/>
        </xdr:cNvSpPr>
      </xdr:nvSpPr>
      <xdr:spPr bwMode="auto">
        <a:xfrm>
          <a:off x="17040225" y="6638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597" name="Text Box 65">
          <a:extLst>
            <a:ext uri="{FF2B5EF4-FFF2-40B4-BE49-F238E27FC236}">
              <a16:creationId xmlns:a16="http://schemas.microsoft.com/office/drawing/2014/main" id="{3DFAE9B8-0F46-4FDC-9743-DC2217C1594C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598" name="Text Box 91">
          <a:extLst>
            <a:ext uri="{FF2B5EF4-FFF2-40B4-BE49-F238E27FC236}">
              <a16:creationId xmlns:a16="http://schemas.microsoft.com/office/drawing/2014/main" id="{939336AB-67B9-44C1-8017-3EF35438495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1599" name="Text Box 65">
          <a:extLst>
            <a:ext uri="{FF2B5EF4-FFF2-40B4-BE49-F238E27FC236}">
              <a16:creationId xmlns:a16="http://schemas.microsoft.com/office/drawing/2014/main" id="{6F11DE77-1499-4B2D-A47C-F476D3359EE2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1600" name="Text Box 46">
          <a:extLst>
            <a:ext uri="{FF2B5EF4-FFF2-40B4-BE49-F238E27FC236}">
              <a16:creationId xmlns:a16="http://schemas.microsoft.com/office/drawing/2014/main" id="{F0F65E14-B8C1-4D6E-9895-29CEF36E3092}"/>
            </a:ext>
          </a:extLst>
        </xdr:cNvPr>
        <xdr:cNvSpPr txBox="1">
          <a:spLocks noChangeArrowheads="1"/>
        </xdr:cNvSpPr>
      </xdr:nvSpPr>
      <xdr:spPr bwMode="auto">
        <a:xfrm>
          <a:off x="467677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1601" name="Text Box 43">
          <a:extLst>
            <a:ext uri="{FF2B5EF4-FFF2-40B4-BE49-F238E27FC236}">
              <a16:creationId xmlns:a16="http://schemas.microsoft.com/office/drawing/2014/main" id="{13F385BC-C706-44B9-9773-75745FCB6508}"/>
            </a:ext>
          </a:extLst>
        </xdr:cNvPr>
        <xdr:cNvSpPr txBox="1">
          <a:spLocks noChangeArrowheads="1"/>
        </xdr:cNvSpPr>
      </xdr:nvSpPr>
      <xdr:spPr bwMode="auto">
        <a:xfrm>
          <a:off x="4676775" y="828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602" name="Text Box 68">
          <a:extLst>
            <a:ext uri="{FF2B5EF4-FFF2-40B4-BE49-F238E27FC236}">
              <a16:creationId xmlns:a16="http://schemas.microsoft.com/office/drawing/2014/main" id="{40D5E9E5-C95F-4114-9322-73779235078F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603" name="Text Box 69">
          <a:extLst>
            <a:ext uri="{FF2B5EF4-FFF2-40B4-BE49-F238E27FC236}">
              <a16:creationId xmlns:a16="http://schemas.microsoft.com/office/drawing/2014/main" id="{A227726E-F257-4A9D-AF9C-015CD8EBC67A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604" name="Text Box 70">
          <a:extLst>
            <a:ext uri="{FF2B5EF4-FFF2-40B4-BE49-F238E27FC236}">
              <a16:creationId xmlns:a16="http://schemas.microsoft.com/office/drawing/2014/main" id="{9B03A824-80CE-4534-847C-BAC2DE615316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605" name="Text Box 71">
          <a:extLst>
            <a:ext uri="{FF2B5EF4-FFF2-40B4-BE49-F238E27FC236}">
              <a16:creationId xmlns:a16="http://schemas.microsoft.com/office/drawing/2014/main" id="{9ACF2846-62D7-4CD6-8FE8-EB0A5E09940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606" name="Text Box 72">
          <a:extLst>
            <a:ext uri="{FF2B5EF4-FFF2-40B4-BE49-F238E27FC236}">
              <a16:creationId xmlns:a16="http://schemas.microsoft.com/office/drawing/2014/main" id="{F9786AB4-4BFA-472E-9656-52CC6525BDE6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607" name="Text Box 73">
          <a:extLst>
            <a:ext uri="{FF2B5EF4-FFF2-40B4-BE49-F238E27FC236}">
              <a16:creationId xmlns:a16="http://schemas.microsoft.com/office/drawing/2014/main" id="{A9878231-0DE9-46F6-AB49-085021D45EF5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608" name="Text Box 46">
          <a:extLst>
            <a:ext uri="{FF2B5EF4-FFF2-40B4-BE49-F238E27FC236}">
              <a16:creationId xmlns:a16="http://schemas.microsoft.com/office/drawing/2014/main" id="{6F0D1291-1B90-4A4F-A185-2D6D25B3E6AA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609" name="Text Box 43">
          <a:extLst>
            <a:ext uri="{FF2B5EF4-FFF2-40B4-BE49-F238E27FC236}">
              <a16:creationId xmlns:a16="http://schemas.microsoft.com/office/drawing/2014/main" id="{5D87A1B5-0D13-45D8-8624-8C9989595F72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610" name="Text Box 46">
          <a:extLst>
            <a:ext uri="{FF2B5EF4-FFF2-40B4-BE49-F238E27FC236}">
              <a16:creationId xmlns:a16="http://schemas.microsoft.com/office/drawing/2014/main" id="{E37162C7-39C9-4520-9ABF-867BB051073D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611" name="Text Box 43">
          <a:extLst>
            <a:ext uri="{FF2B5EF4-FFF2-40B4-BE49-F238E27FC236}">
              <a16:creationId xmlns:a16="http://schemas.microsoft.com/office/drawing/2014/main" id="{79DAA52C-5544-4C32-959D-F6C3101ABCF8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612" name="Text Box 68">
          <a:extLst>
            <a:ext uri="{FF2B5EF4-FFF2-40B4-BE49-F238E27FC236}">
              <a16:creationId xmlns:a16="http://schemas.microsoft.com/office/drawing/2014/main" id="{D32C99A7-3FC6-4CB7-9052-A7ED08D7AF7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613" name="Text Box 69">
          <a:extLst>
            <a:ext uri="{FF2B5EF4-FFF2-40B4-BE49-F238E27FC236}">
              <a16:creationId xmlns:a16="http://schemas.microsoft.com/office/drawing/2014/main" id="{2A238206-025D-42C3-A3FD-17AAF3373864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614" name="Text Box 70">
          <a:extLst>
            <a:ext uri="{FF2B5EF4-FFF2-40B4-BE49-F238E27FC236}">
              <a16:creationId xmlns:a16="http://schemas.microsoft.com/office/drawing/2014/main" id="{AC1379E7-CF2F-4188-BA7A-8264BEAC6ABA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615" name="Text Box 71">
          <a:extLst>
            <a:ext uri="{FF2B5EF4-FFF2-40B4-BE49-F238E27FC236}">
              <a16:creationId xmlns:a16="http://schemas.microsoft.com/office/drawing/2014/main" id="{E48931C0-16F5-434F-A2DF-4FEF0FCCFA2F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616" name="Text Box 72">
          <a:extLst>
            <a:ext uri="{FF2B5EF4-FFF2-40B4-BE49-F238E27FC236}">
              <a16:creationId xmlns:a16="http://schemas.microsoft.com/office/drawing/2014/main" id="{AED44124-809E-45BE-AB3E-D6D8A3C172F0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1617" name="Text Box 73">
          <a:extLst>
            <a:ext uri="{FF2B5EF4-FFF2-40B4-BE49-F238E27FC236}">
              <a16:creationId xmlns:a16="http://schemas.microsoft.com/office/drawing/2014/main" id="{1A57B4F2-F1DE-4506-89FA-CF27C7C30D27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618" name="Text Box 46">
          <a:extLst>
            <a:ext uri="{FF2B5EF4-FFF2-40B4-BE49-F238E27FC236}">
              <a16:creationId xmlns:a16="http://schemas.microsoft.com/office/drawing/2014/main" id="{8AE8B3DD-DCC9-40FD-B4F3-355EC0E31EB7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619" name="Text Box 43">
          <a:extLst>
            <a:ext uri="{FF2B5EF4-FFF2-40B4-BE49-F238E27FC236}">
              <a16:creationId xmlns:a16="http://schemas.microsoft.com/office/drawing/2014/main" id="{1795160F-900E-47B2-AF06-D938485FE77B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620" name="Text Box 46">
          <a:extLst>
            <a:ext uri="{FF2B5EF4-FFF2-40B4-BE49-F238E27FC236}">
              <a16:creationId xmlns:a16="http://schemas.microsoft.com/office/drawing/2014/main" id="{38CBA4BB-14AF-46EE-9F2A-CC4F65CA8971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1621" name="Text Box 43">
          <a:extLst>
            <a:ext uri="{FF2B5EF4-FFF2-40B4-BE49-F238E27FC236}">
              <a16:creationId xmlns:a16="http://schemas.microsoft.com/office/drawing/2014/main" id="{277237AE-378C-42E8-BB1E-7296470C7093}"/>
            </a:ext>
          </a:extLst>
        </xdr:cNvPr>
        <xdr:cNvSpPr txBox="1">
          <a:spLocks noChangeArrowheads="1"/>
        </xdr:cNvSpPr>
      </xdr:nvSpPr>
      <xdr:spPr bwMode="auto">
        <a:xfrm>
          <a:off x="3933825" y="82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180</xdr:row>
      <xdr:rowOff>0</xdr:rowOff>
    </xdr:from>
    <xdr:to>
      <xdr:col>1</xdr:col>
      <xdr:colOff>790575</xdr:colOff>
      <xdr:row>180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180</xdr:row>
      <xdr:rowOff>0</xdr:rowOff>
    </xdr:from>
    <xdr:to>
      <xdr:col>1</xdr:col>
      <xdr:colOff>790575</xdr:colOff>
      <xdr:row>180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180</xdr:row>
      <xdr:rowOff>0</xdr:rowOff>
    </xdr:from>
    <xdr:to>
      <xdr:col>1</xdr:col>
      <xdr:colOff>790575</xdr:colOff>
      <xdr:row>180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180</xdr:row>
      <xdr:rowOff>0</xdr:rowOff>
    </xdr:from>
    <xdr:to>
      <xdr:col>1</xdr:col>
      <xdr:colOff>790575</xdr:colOff>
      <xdr:row>180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180</xdr:row>
      <xdr:rowOff>0</xdr:rowOff>
    </xdr:from>
    <xdr:to>
      <xdr:col>1</xdr:col>
      <xdr:colOff>790575</xdr:colOff>
      <xdr:row>180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180</xdr:row>
      <xdr:rowOff>0</xdr:rowOff>
    </xdr:from>
    <xdr:to>
      <xdr:col>1</xdr:col>
      <xdr:colOff>790575</xdr:colOff>
      <xdr:row>180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180</xdr:row>
      <xdr:rowOff>0</xdr:rowOff>
    </xdr:from>
    <xdr:to>
      <xdr:col>1</xdr:col>
      <xdr:colOff>790575</xdr:colOff>
      <xdr:row>180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180</xdr:row>
      <xdr:rowOff>0</xdr:rowOff>
    </xdr:from>
    <xdr:to>
      <xdr:col>1</xdr:col>
      <xdr:colOff>790575</xdr:colOff>
      <xdr:row>180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76200</xdr:colOff>
      <xdr:row>180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171450</xdr:rowOff>
    </xdr:to>
    <xdr:sp macro="" textlink="">
      <xdr:nvSpPr>
        <xdr:cNvPr id="154" name="Text Box 46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171450</xdr:rowOff>
    </xdr:to>
    <xdr:sp macro="" textlink="">
      <xdr:nvSpPr>
        <xdr:cNvPr id="155" name="Text Box 43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171450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171450</xdr:rowOff>
    </xdr:to>
    <xdr:sp macro="" textlink="">
      <xdr:nvSpPr>
        <xdr:cNvPr id="157" name="Text Box 43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58" name="Text Box 68">
          <a:extLst>
            <a:ext uri="{FF2B5EF4-FFF2-40B4-BE49-F238E27FC236}">
              <a16:creationId xmlns:a16="http://schemas.microsoft.com/office/drawing/2014/main" id="{3D8CDBE6-DAF3-47CF-B29B-E0ABD959E2D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59" name="Text Box 69">
          <a:extLst>
            <a:ext uri="{FF2B5EF4-FFF2-40B4-BE49-F238E27FC236}">
              <a16:creationId xmlns:a16="http://schemas.microsoft.com/office/drawing/2014/main" id="{9E3AED95-CF26-49A4-931A-CB62E850775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60" name="Text Box 70">
          <a:extLst>
            <a:ext uri="{FF2B5EF4-FFF2-40B4-BE49-F238E27FC236}">
              <a16:creationId xmlns:a16="http://schemas.microsoft.com/office/drawing/2014/main" id="{8400AC26-A31E-4FBC-9D45-82AF1FDC60C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61" name="Text Box 71">
          <a:extLst>
            <a:ext uri="{FF2B5EF4-FFF2-40B4-BE49-F238E27FC236}">
              <a16:creationId xmlns:a16="http://schemas.microsoft.com/office/drawing/2014/main" id="{2DB7B130-ED1A-443B-8C3A-B6D5BBEDE16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62" name="Text Box 72">
          <a:extLst>
            <a:ext uri="{FF2B5EF4-FFF2-40B4-BE49-F238E27FC236}">
              <a16:creationId xmlns:a16="http://schemas.microsoft.com/office/drawing/2014/main" id="{57604B74-54D9-4EBB-B35F-44D0AD9A432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63" name="Text Box 73">
          <a:extLst>
            <a:ext uri="{FF2B5EF4-FFF2-40B4-BE49-F238E27FC236}">
              <a16:creationId xmlns:a16="http://schemas.microsoft.com/office/drawing/2014/main" id="{F9077A90-9FC6-44A0-AC22-8056BDFD22B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64" name="Text Box 46">
          <a:extLst>
            <a:ext uri="{FF2B5EF4-FFF2-40B4-BE49-F238E27FC236}">
              <a16:creationId xmlns:a16="http://schemas.microsoft.com/office/drawing/2014/main" id="{4E78AA12-8060-4680-95B8-F246CDA68E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65" name="Text Box 43">
          <a:extLst>
            <a:ext uri="{FF2B5EF4-FFF2-40B4-BE49-F238E27FC236}">
              <a16:creationId xmlns:a16="http://schemas.microsoft.com/office/drawing/2014/main" id="{1695D002-AF38-489E-9F1A-9506896E5C1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66" name="Text Box 46">
          <a:extLst>
            <a:ext uri="{FF2B5EF4-FFF2-40B4-BE49-F238E27FC236}">
              <a16:creationId xmlns:a16="http://schemas.microsoft.com/office/drawing/2014/main" id="{963B7CBD-36EB-4F13-88EA-D1427003B53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67" name="Text Box 43">
          <a:extLst>
            <a:ext uri="{FF2B5EF4-FFF2-40B4-BE49-F238E27FC236}">
              <a16:creationId xmlns:a16="http://schemas.microsoft.com/office/drawing/2014/main" id="{21E555FE-6B6E-4424-8DC6-46D46E041D6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168" name="Text Box 10">
          <a:extLst>
            <a:ext uri="{FF2B5EF4-FFF2-40B4-BE49-F238E27FC236}">
              <a16:creationId xmlns:a16="http://schemas.microsoft.com/office/drawing/2014/main" id="{0B5DE057-4008-44D9-B705-B3764050DABA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169" name="Text Box 11">
          <a:extLst>
            <a:ext uri="{FF2B5EF4-FFF2-40B4-BE49-F238E27FC236}">
              <a16:creationId xmlns:a16="http://schemas.microsoft.com/office/drawing/2014/main" id="{C1AD13A0-98FA-4049-B93E-E84770D4FEB6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170" name="Text Box 65">
          <a:extLst>
            <a:ext uri="{FF2B5EF4-FFF2-40B4-BE49-F238E27FC236}">
              <a16:creationId xmlns:a16="http://schemas.microsoft.com/office/drawing/2014/main" id="{66E24A82-000A-4091-A6E2-75F5ACAFE80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171" name="Text Box 91">
          <a:extLst>
            <a:ext uri="{FF2B5EF4-FFF2-40B4-BE49-F238E27FC236}">
              <a16:creationId xmlns:a16="http://schemas.microsoft.com/office/drawing/2014/main" id="{BD69D995-DC52-4AD0-ADF8-0B61A36F9B3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172" name="Text Box 65">
          <a:extLst>
            <a:ext uri="{FF2B5EF4-FFF2-40B4-BE49-F238E27FC236}">
              <a16:creationId xmlns:a16="http://schemas.microsoft.com/office/drawing/2014/main" id="{CBC53FC3-400C-4140-BB82-D8F9071F2AE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173" name="Text Box 91">
          <a:extLst>
            <a:ext uri="{FF2B5EF4-FFF2-40B4-BE49-F238E27FC236}">
              <a16:creationId xmlns:a16="http://schemas.microsoft.com/office/drawing/2014/main" id="{9362703D-394C-4942-86A4-27A3721177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174" name="Text Box 46">
          <a:extLst>
            <a:ext uri="{FF2B5EF4-FFF2-40B4-BE49-F238E27FC236}">
              <a16:creationId xmlns:a16="http://schemas.microsoft.com/office/drawing/2014/main" id="{5DE54BB3-E24E-4AB5-ACB6-91824932C48B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175" name="Text Box 43">
          <a:extLst>
            <a:ext uri="{FF2B5EF4-FFF2-40B4-BE49-F238E27FC236}">
              <a16:creationId xmlns:a16="http://schemas.microsoft.com/office/drawing/2014/main" id="{73F2DFA9-576C-4289-9A02-E219D568233A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76" name="Text Box 68">
          <a:extLst>
            <a:ext uri="{FF2B5EF4-FFF2-40B4-BE49-F238E27FC236}">
              <a16:creationId xmlns:a16="http://schemas.microsoft.com/office/drawing/2014/main" id="{43EE7E90-2862-4287-A6E6-2C34D5C0A16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77" name="Text Box 69">
          <a:extLst>
            <a:ext uri="{FF2B5EF4-FFF2-40B4-BE49-F238E27FC236}">
              <a16:creationId xmlns:a16="http://schemas.microsoft.com/office/drawing/2014/main" id="{927138C0-4859-4414-AC36-92B5D20EB62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78" name="Text Box 70">
          <a:extLst>
            <a:ext uri="{FF2B5EF4-FFF2-40B4-BE49-F238E27FC236}">
              <a16:creationId xmlns:a16="http://schemas.microsoft.com/office/drawing/2014/main" id="{7A1D728E-E369-4E6D-AF25-5B0E2822B1C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79" name="Text Box 71">
          <a:extLst>
            <a:ext uri="{FF2B5EF4-FFF2-40B4-BE49-F238E27FC236}">
              <a16:creationId xmlns:a16="http://schemas.microsoft.com/office/drawing/2014/main" id="{F86D06C3-309B-4BA8-B773-A483BCD125A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80" name="Text Box 72">
          <a:extLst>
            <a:ext uri="{FF2B5EF4-FFF2-40B4-BE49-F238E27FC236}">
              <a16:creationId xmlns:a16="http://schemas.microsoft.com/office/drawing/2014/main" id="{D1750413-1EE7-4B46-99CA-650DBB2D814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81" name="Text Box 73">
          <a:extLst>
            <a:ext uri="{FF2B5EF4-FFF2-40B4-BE49-F238E27FC236}">
              <a16:creationId xmlns:a16="http://schemas.microsoft.com/office/drawing/2014/main" id="{4AC033D3-980C-45D2-B0A8-1A54B5EAEA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82" name="Text Box 46">
          <a:extLst>
            <a:ext uri="{FF2B5EF4-FFF2-40B4-BE49-F238E27FC236}">
              <a16:creationId xmlns:a16="http://schemas.microsoft.com/office/drawing/2014/main" id="{A7CFBDD9-3243-4DBE-971D-218C83605D1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83" name="Text Box 43">
          <a:extLst>
            <a:ext uri="{FF2B5EF4-FFF2-40B4-BE49-F238E27FC236}">
              <a16:creationId xmlns:a16="http://schemas.microsoft.com/office/drawing/2014/main" id="{682BC320-70D5-45B9-9748-E77774AABBC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84" name="Text Box 46">
          <a:extLst>
            <a:ext uri="{FF2B5EF4-FFF2-40B4-BE49-F238E27FC236}">
              <a16:creationId xmlns:a16="http://schemas.microsoft.com/office/drawing/2014/main" id="{001A6DC8-3FF2-4CAC-BC25-BF7471C0545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id="{130A23B1-9CFA-49C8-B8BC-CFEBB94FA65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86" name="Text Box 68">
          <a:extLst>
            <a:ext uri="{FF2B5EF4-FFF2-40B4-BE49-F238E27FC236}">
              <a16:creationId xmlns:a16="http://schemas.microsoft.com/office/drawing/2014/main" id="{5BC915A4-3E19-4B46-B803-EE734E029E1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87" name="Text Box 69">
          <a:extLst>
            <a:ext uri="{FF2B5EF4-FFF2-40B4-BE49-F238E27FC236}">
              <a16:creationId xmlns:a16="http://schemas.microsoft.com/office/drawing/2014/main" id="{D9F225E0-963B-48BB-996B-DC6232E0707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88" name="Text Box 70">
          <a:extLst>
            <a:ext uri="{FF2B5EF4-FFF2-40B4-BE49-F238E27FC236}">
              <a16:creationId xmlns:a16="http://schemas.microsoft.com/office/drawing/2014/main" id="{D8505B5A-2E94-464D-99B8-EBC0C10543E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89" name="Text Box 71">
          <a:extLst>
            <a:ext uri="{FF2B5EF4-FFF2-40B4-BE49-F238E27FC236}">
              <a16:creationId xmlns:a16="http://schemas.microsoft.com/office/drawing/2014/main" id="{6D4A7F21-71C7-427E-96CA-A351A0C7336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90" name="Text Box 72">
          <a:extLst>
            <a:ext uri="{FF2B5EF4-FFF2-40B4-BE49-F238E27FC236}">
              <a16:creationId xmlns:a16="http://schemas.microsoft.com/office/drawing/2014/main" id="{9AEBCA5F-56AF-4A89-B8D7-AA44E839BDF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91" name="Text Box 73">
          <a:extLst>
            <a:ext uri="{FF2B5EF4-FFF2-40B4-BE49-F238E27FC236}">
              <a16:creationId xmlns:a16="http://schemas.microsoft.com/office/drawing/2014/main" id="{6A6E5E9D-5509-4F12-8273-BFC172292C9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92" name="Text Box 46">
          <a:extLst>
            <a:ext uri="{FF2B5EF4-FFF2-40B4-BE49-F238E27FC236}">
              <a16:creationId xmlns:a16="http://schemas.microsoft.com/office/drawing/2014/main" id="{C1550617-6040-4BDD-A810-236B9B7F98E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93" name="Text Box 43">
          <a:extLst>
            <a:ext uri="{FF2B5EF4-FFF2-40B4-BE49-F238E27FC236}">
              <a16:creationId xmlns:a16="http://schemas.microsoft.com/office/drawing/2014/main" id="{4B023058-D2CC-41F6-9C12-B376AC9D7B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94" name="Text Box 46">
          <a:extLst>
            <a:ext uri="{FF2B5EF4-FFF2-40B4-BE49-F238E27FC236}">
              <a16:creationId xmlns:a16="http://schemas.microsoft.com/office/drawing/2014/main" id="{9C429058-5690-4803-9AAE-6EBE74F37C6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95" name="Text Box 43">
          <a:extLst>
            <a:ext uri="{FF2B5EF4-FFF2-40B4-BE49-F238E27FC236}">
              <a16:creationId xmlns:a16="http://schemas.microsoft.com/office/drawing/2014/main" id="{C9AC02CF-EE1D-46F6-978B-3FEF3CB0C65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96" name="Text Box 68">
          <a:extLst>
            <a:ext uri="{FF2B5EF4-FFF2-40B4-BE49-F238E27FC236}">
              <a16:creationId xmlns:a16="http://schemas.microsoft.com/office/drawing/2014/main" id="{5D1C520A-DE02-486D-85D7-31F33D48FA2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97" name="Text Box 69">
          <a:extLst>
            <a:ext uri="{FF2B5EF4-FFF2-40B4-BE49-F238E27FC236}">
              <a16:creationId xmlns:a16="http://schemas.microsoft.com/office/drawing/2014/main" id="{7E9872EB-6BC2-4D9A-A0EF-A0F5078AD9D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98" name="Text Box 70">
          <a:extLst>
            <a:ext uri="{FF2B5EF4-FFF2-40B4-BE49-F238E27FC236}">
              <a16:creationId xmlns:a16="http://schemas.microsoft.com/office/drawing/2014/main" id="{D61D388D-3F30-46AB-A342-94A55DAAFD2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99" name="Text Box 71">
          <a:extLst>
            <a:ext uri="{FF2B5EF4-FFF2-40B4-BE49-F238E27FC236}">
              <a16:creationId xmlns:a16="http://schemas.microsoft.com/office/drawing/2014/main" id="{825D7F8B-ED14-40CE-8C16-0120B6DCAEF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00" name="Text Box 72">
          <a:extLst>
            <a:ext uri="{FF2B5EF4-FFF2-40B4-BE49-F238E27FC236}">
              <a16:creationId xmlns:a16="http://schemas.microsoft.com/office/drawing/2014/main" id="{34440223-F348-41C3-B515-B06714F686B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01" name="Text Box 73">
          <a:extLst>
            <a:ext uri="{FF2B5EF4-FFF2-40B4-BE49-F238E27FC236}">
              <a16:creationId xmlns:a16="http://schemas.microsoft.com/office/drawing/2014/main" id="{75A40B1A-0787-4044-9E16-C55AA40215C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02" name="Text Box 46">
          <a:extLst>
            <a:ext uri="{FF2B5EF4-FFF2-40B4-BE49-F238E27FC236}">
              <a16:creationId xmlns:a16="http://schemas.microsoft.com/office/drawing/2014/main" id="{0D9493DB-649A-462E-B90B-D5C72FFE88F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03" name="Text Box 43">
          <a:extLst>
            <a:ext uri="{FF2B5EF4-FFF2-40B4-BE49-F238E27FC236}">
              <a16:creationId xmlns:a16="http://schemas.microsoft.com/office/drawing/2014/main" id="{86779C5F-20A2-46FF-9C1A-4176D0C70CE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04" name="Text Box 46">
          <a:extLst>
            <a:ext uri="{FF2B5EF4-FFF2-40B4-BE49-F238E27FC236}">
              <a16:creationId xmlns:a16="http://schemas.microsoft.com/office/drawing/2014/main" id="{EC4198BC-673C-4D13-A6E1-5DB5F8CF9B6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05" name="Text Box 43">
          <a:extLst>
            <a:ext uri="{FF2B5EF4-FFF2-40B4-BE49-F238E27FC236}">
              <a16:creationId xmlns:a16="http://schemas.microsoft.com/office/drawing/2014/main" id="{66A8010A-6E49-4880-91BD-4A3408381E9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206" name="Text Box 10">
          <a:extLst>
            <a:ext uri="{FF2B5EF4-FFF2-40B4-BE49-F238E27FC236}">
              <a16:creationId xmlns:a16="http://schemas.microsoft.com/office/drawing/2014/main" id="{BF6AA121-5C34-4F11-9D6C-95F4F8FA43B3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207" name="Text Box 11">
          <a:extLst>
            <a:ext uri="{FF2B5EF4-FFF2-40B4-BE49-F238E27FC236}">
              <a16:creationId xmlns:a16="http://schemas.microsoft.com/office/drawing/2014/main" id="{5596EA61-EA67-4E89-85C1-87E1337B87C8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08" name="Text Box 65">
          <a:extLst>
            <a:ext uri="{FF2B5EF4-FFF2-40B4-BE49-F238E27FC236}">
              <a16:creationId xmlns:a16="http://schemas.microsoft.com/office/drawing/2014/main" id="{59825284-34B6-4FCF-8244-FE200384C39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09" name="Text Box 91">
          <a:extLst>
            <a:ext uri="{FF2B5EF4-FFF2-40B4-BE49-F238E27FC236}">
              <a16:creationId xmlns:a16="http://schemas.microsoft.com/office/drawing/2014/main" id="{11F4FFBD-F00A-43FB-9C46-6D1B17C3DE1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10" name="Text Box 65">
          <a:extLst>
            <a:ext uri="{FF2B5EF4-FFF2-40B4-BE49-F238E27FC236}">
              <a16:creationId xmlns:a16="http://schemas.microsoft.com/office/drawing/2014/main" id="{35A31629-EF53-46B0-861C-572D1794E9D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11" name="Text Box 91">
          <a:extLst>
            <a:ext uri="{FF2B5EF4-FFF2-40B4-BE49-F238E27FC236}">
              <a16:creationId xmlns:a16="http://schemas.microsoft.com/office/drawing/2014/main" id="{6DBC0014-4A0B-452F-B8F9-8EE357509FA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212" name="Text Box 46">
          <a:extLst>
            <a:ext uri="{FF2B5EF4-FFF2-40B4-BE49-F238E27FC236}">
              <a16:creationId xmlns:a16="http://schemas.microsoft.com/office/drawing/2014/main" id="{9D9D9185-FD61-4869-A509-7979717C53E0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213" name="Text Box 43">
          <a:extLst>
            <a:ext uri="{FF2B5EF4-FFF2-40B4-BE49-F238E27FC236}">
              <a16:creationId xmlns:a16="http://schemas.microsoft.com/office/drawing/2014/main" id="{B6AD5E47-A468-483F-8BAC-12D0428670EE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14" name="Text Box 68">
          <a:extLst>
            <a:ext uri="{FF2B5EF4-FFF2-40B4-BE49-F238E27FC236}">
              <a16:creationId xmlns:a16="http://schemas.microsoft.com/office/drawing/2014/main" id="{5B8A68C4-BCBC-4E9C-B55D-86705FC55CA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15" name="Text Box 69">
          <a:extLst>
            <a:ext uri="{FF2B5EF4-FFF2-40B4-BE49-F238E27FC236}">
              <a16:creationId xmlns:a16="http://schemas.microsoft.com/office/drawing/2014/main" id="{ABE08162-B44D-4772-98B2-F164CDA954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16" name="Text Box 70">
          <a:extLst>
            <a:ext uri="{FF2B5EF4-FFF2-40B4-BE49-F238E27FC236}">
              <a16:creationId xmlns:a16="http://schemas.microsoft.com/office/drawing/2014/main" id="{29AB5A47-C21D-449F-9352-10361BD9510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17" name="Text Box 71">
          <a:extLst>
            <a:ext uri="{FF2B5EF4-FFF2-40B4-BE49-F238E27FC236}">
              <a16:creationId xmlns:a16="http://schemas.microsoft.com/office/drawing/2014/main" id="{EF5809C1-4E5D-46CD-9DC9-53ECA5C5A7E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18" name="Text Box 72">
          <a:extLst>
            <a:ext uri="{FF2B5EF4-FFF2-40B4-BE49-F238E27FC236}">
              <a16:creationId xmlns:a16="http://schemas.microsoft.com/office/drawing/2014/main" id="{18BEAD88-D941-484C-8496-663E9466005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19" name="Text Box 73">
          <a:extLst>
            <a:ext uri="{FF2B5EF4-FFF2-40B4-BE49-F238E27FC236}">
              <a16:creationId xmlns:a16="http://schemas.microsoft.com/office/drawing/2014/main" id="{B6534C0D-ECB2-407A-BC28-CB9656E492F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20" name="Text Box 46">
          <a:extLst>
            <a:ext uri="{FF2B5EF4-FFF2-40B4-BE49-F238E27FC236}">
              <a16:creationId xmlns:a16="http://schemas.microsoft.com/office/drawing/2014/main" id="{4EB387AF-B1A1-47C7-A402-D9303D7F0B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21" name="Text Box 43">
          <a:extLst>
            <a:ext uri="{FF2B5EF4-FFF2-40B4-BE49-F238E27FC236}">
              <a16:creationId xmlns:a16="http://schemas.microsoft.com/office/drawing/2014/main" id="{AB490CBD-8F8A-4509-9DC8-518679C77C3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22" name="Text Box 46">
          <a:extLst>
            <a:ext uri="{FF2B5EF4-FFF2-40B4-BE49-F238E27FC236}">
              <a16:creationId xmlns:a16="http://schemas.microsoft.com/office/drawing/2014/main" id="{91E5809B-FC4A-4630-901D-8D49A0BAE7F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23" name="Text Box 43">
          <a:extLst>
            <a:ext uri="{FF2B5EF4-FFF2-40B4-BE49-F238E27FC236}">
              <a16:creationId xmlns:a16="http://schemas.microsoft.com/office/drawing/2014/main" id="{9509238E-B698-4E21-A141-6913A2BF8E8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24" name="Text Box 68">
          <a:extLst>
            <a:ext uri="{FF2B5EF4-FFF2-40B4-BE49-F238E27FC236}">
              <a16:creationId xmlns:a16="http://schemas.microsoft.com/office/drawing/2014/main" id="{239E08DF-2FF7-431C-BD1A-445AC1AF546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25" name="Text Box 69">
          <a:extLst>
            <a:ext uri="{FF2B5EF4-FFF2-40B4-BE49-F238E27FC236}">
              <a16:creationId xmlns:a16="http://schemas.microsoft.com/office/drawing/2014/main" id="{FB23B2C5-A16C-4622-84AF-766075DA31F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26" name="Text Box 70">
          <a:extLst>
            <a:ext uri="{FF2B5EF4-FFF2-40B4-BE49-F238E27FC236}">
              <a16:creationId xmlns:a16="http://schemas.microsoft.com/office/drawing/2014/main" id="{B129EC19-B4FE-42C5-A75E-97A3013DE5C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27" name="Text Box 71">
          <a:extLst>
            <a:ext uri="{FF2B5EF4-FFF2-40B4-BE49-F238E27FC236}">
              <a16:creationId xmlns:a16="http://schemas.microsoft.com/office/drawing/2014/main" id="{1645B7FE-63C7-4D03-8C61-B0B4D40089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28" name="Text Box 72">
          <a:extLst>
            <a:ext uri="{FF2B5EF4-FFF2-40B4-BE49-F238E27FC236}">
              <a16:creationId xmlns:a16="http://schemas.microsoft.com/office/drawing/2014/main" id="{A1E47834-1D2F-4B12-88C8-AEE6CEB5A59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29" name="Text Box 73">
          <a:extLst>
            <a:ext uri="{FF2B5EF4-FFF2-40B4-BE49-F238E27FC236}">
              <a16:creationId xmlns:a16="http://schemas.microsoft.com/office/drawing/2014/main" id="{C81686DD-E830-463A-AFE4-A88EA226338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30" name="Text Box 46">
          <a:extLst>
            <a:ext uri="{FF2B5EF4-FFF2-40B4-BE49-F238E27FC236}">
              <a16:creationId xmlns:a16="http://schemas.microsoft.com/office/drawing/2014/main" id="{511F72F0-6792-45CC-AF97-2AF44AC0257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31" name="Text Box 43">
          <a:extLst>
            <a:ext uri="{FF2B5EF4-FFF2-40B4-BE49-F238E27FC236}">
              <a16:creationId xmlns:a16="http://schemas.microsoft.com/office/drawing/2014/main" id="{5ABA0E4F-5F56-4AC3-BFF3-8DF6C8F308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32" name="Text Box 46">
          <a:extLst>
            <a:ext uri="{FF2B5EF4-FFF2-40B4-BE49-F238E27FC236}">
              <a16:creationId xmlns:a16="http://schemas.microsoft.com/office/drawing/2014/main" id="{0666C7DF-5F07-4F64-95D8-B1AE72D1908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33" name="Text Box 43">
          <a:extLst>
            <a:ext uri="{FF2B5EF4-FFF2-40B4-BE49-F238E27FC236}">
              <a16:creationId xmlns:a16="http://schemas.microsoft.com/office/drawing/2014/main" id="{282DFCD2-6CAC-4C77-9B45-06F4AB9D1E1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34" name="Text Box 68">
          <a:extLst>
            <a:ext uri="{FF2B5EF4-FFF2-40B4-BE49-F238E27FC236}">
              <a16:creationId xmlns:a16="http://schemas.microsoft.com/office/drawing/2014/main" id="{69EA5E72-9138-4C10-BA6C-CCE544389C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35" name="Text Box 69">
          <a:extLst>
            <a:ext uri="{FF2B5EF4-FFF2-40B4-BE49-F238E27FC236}">
              <a16:creationId xmlns:a16="http://schemas.microsoft.com/office/drawing/2014/main" id="{EBDA749C-9789-45BE-80BD-5E7774FC93D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36" name="Text Box 70">
          <a:extLst>
            <a:ext uri="{FF2B5EF4-FFF2-40B4-BE49-F238E27FC236}">
              <a16:creationId xmlns:a16="http://schemas.microsoft.com/office/drawing/2014/main" id="{CCCAFEB4-C513-4BD0-BF70-D2E5336875D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37" name="Text Box 71">
          <a:extLst>
            <a:ext uri="{FF2B5EF4-FFF2-40B4-BE49-F238E27FC236}">
              <a16:creationId xmlns:a16="http://schemas.microsoft.com/office/drawing/2014/main" id="{646D1CC7-2846-4EB9-993E-510E6DC83CD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38" name="Text Box 72">
          <a:extLst>
            <a:ext uri="{FF2B5EF4-FFF2-40B4-BE49-F238E27FC236}">
              <a16:creationId xmlns:a16="http://schemas.microsoft.com/office/drawing/2014/main" id="{D4F1C29B-A635-4E18-AF8E-81B829A0F7F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39" name="Text Box 73">
          <a:extLst>
            <a:ext uri="{FF2B5EF4-FFF2-40B4-BE49-F238E27FC236}">
              <a16:creationId xmlns:a16="http://schemas.microsoft.com/office/drawing/2014/main" id="{58C70A45-117A-4018-B30E-C07A5832EAB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40" name="Text Box 46">
          <a:extLst>
            <a:ext uri="{FF2B5EF4-FFF2-40B4-BE49-F238E27FC236}">
              <a16:creationId xmlns:a16="http://schemas.microsoft.com/office/drawing/2014/main" id="{4684F30E-D346-4C23-8864-28B1C2A3962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41" name="Text Box 43">
          <a:extLst>
            <a:ext uri="{FF2B5EF4-FFF2-40B4-BE49-F238E27FC236}">
              <a16:creationId xmlns:a16="http://schemas.microsoft.com/office/drawing/2014/main" id="{5383563E-C360-4F33-A987-92DED4B535B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42" name="Text Box 46">
          <a:extLst>
            <a:ext uri="{FF2B5EF4-FFF2-40B4-BE49-F238E27FC236}">
              <a16:creationId xmlns:a16="http://schemas.microsoft.com/office/drawing/2014/main" id="{A0FE28A2-8E6E-42A1-BE3B-0CC16FB202F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43" name="Text Box 43">
          <a:extLst>
            <a:ext uri="{FF2B5EF4-FFF2-40B4-BE49-F238E27FC236}">
              <a16:creationId xmlns:a16="http://schemas.microsoft.com/office/drawing/2014/main" id="{872FD705-E97E-411C-96DB-316D6B326A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244" name="Text Box 10">
          <a:extLst>
            <a:ext uri="{FF2B5EF4-FFF2-40B4-BE49-F238E27FC236}">
              <a16:creationId xmlns:a16="http://schemas.microsoft.com/office/drawing/2014/main" id="{8FCD0E66-6756-47FE-BCD0-FF7C9AC71B71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245" name="Text Box 11">
          <a:extLst>
            <a:ext uri="{FF2B5EF4-FFF2-40B4-BE49-F238E27FC236}">
              <a16:creationId xmlns:a16="http://schemas.microsoft.com/office/drawing/2014/main" id="{FEFEDC49-CC64-49C8-BED0-220D32B62A1F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46" name="Text Box 65">
          <a:extLst>
            <a:ext uri="{FF2B5EF4-FFF2-40B4-BE49-F238E27FC236}">
              <a16:creationId xmlns:a16="http://schemas.microsoft.com/office/drawing/2014/main" id="{0EB42745-102E-4C75-AD1E-2AAFDB465C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47" name="Text Box 91">
          <a:extLst>
            <a:ext uri="{FF2B5EF4-FFF2-40B4-BE49-F238E27FC236}">
              <a16:creationId xmlns:a16="http://schemas.microsoft.com/office/drawing/2014/main" id="{CC5DAFA0-55E6-4E5F-917D-97FA2C47C75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48" name="Text Box 65">
          <a:extLst>
            <a:ext uri="{FF2B5EF4-FFF2-40B4-BE49-F238E27FC236}">
              <a16:creationId xmlns:a16="http://schemas.microsoft.com/office/drawing/2014/main" id="{0AAF5CFA-0AF9-44AB-8753-502B86CDF2A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49" name="Text Box 91">
          <a:extLst>
            <a:ext uri="{FF2B5EF4-FFF2-40B4-BE49-F238E27FC236}">
              <a16:creationId xmlns:a16="http://schemas.microsoft.com/office/drawing/2014/main" id="{8875BC81-C676-4028-806C-E7DF04646E6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250" name="Text Box 46">
          <a:extLst>
            <a:ext uri="{FF2B5EF4-FFF2-40B4-BE49-F238E27FC236}">
              <a16:creationId xmlns:a16="http://schemas.microsoft.com/office/drawing/2014/main" id="{B2CC8170-555C-48ED-8210-870EB955A987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251" name="Text Box 43">
          <a:extLst>
            <a:ext uri="{FF2B5EF4-FFF2-40B4-BE49-F238E27FC236}">
              <a16:creationId xmlns:a16="http://schemas.microsoft.com/office/drawing/2014/main" id="{FF1174F3-63D4-4A9D-96DB-200D9CAE774F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52" name="Text Box 68">
          <a:extLst>
            <a:ext uri="{FF2B5EF4-FFF2-40B4-BE49-F238E27FC236}">
              <a16:creationId xmlns:a16="http://schemas.microsoft.com/office/drawing/2014/main" id="{E80DF644-917E-4F79-AB6C-F52BB3B23BA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53" name="Text Box 69">
          <a:extLst>
            <a:ext uri="{FF2B5EF4-FFF2-40B4-BE49-F238E27FC236}">
              <a16:creationId xmlns:a16="http://schemas.microsoft.com/office/drawing/2014/main" id="{3E414C67-287A-4593-BDDD-DDB99EE77D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54" name="Text Box 70">
          <a:extLst>
            <a:ext uri="{FF2B5EF4-FFF2-40B4-BE49-F238E27FC236}">
              <a16:creationId xmlns:a16="http://schemas.microsoft.com/office/drawing/2014/main" id="{99CCCB34-4AE9-4E90-9AF9-E02DE38817D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55" name="Text Box 71">
          <a:extLst>
            <a:ext uri="{FF2B5EF4-FFF2-40B4-BE49-F238E27FC236}">
              <a16:creationId xmlns:a16="http://schemas.microsoft.com/office/drawing/2014/main" id="{2AA27D9E-D6F9-48B5-AD39-AD306E9D38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56" name="Text Box 72">
          <a:extLst>
            <a:ext uri="{FF2B5EF4-FFF2-40B4-BE49-F238E27FC236}">
              <a16:creationId xmlns:a16="http://schemas.microsoft.com/office/drawing/2014/main" id="{198949D9-04C5-4590-9468-BCB21F8A633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57" name="Text Box 73">
          <a:extLst>
            <a:ext uri="{FF2B5EF4-FFF2-40B4-BE49-F238E27FC236}">
              <a16:creationId xmlns:a16="http://schemas.microsoft.com/office/drawing/2014/main" id="{8B282517-5836-4DB9-8474-B63FA8A96D1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58" name="Text Box 46">
          <a:extLst>
            <a:ext uri="{FF2B5EF4-FFF2-40B4-BE49-F238E27FC236}">
              <a16:creationId xmlns:a16="http://schemas.microsoft.com/office/drawing/2014/main" id="{A07F03BB-F29D-480B-A98D-27A046EA4AE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59" name="Text Box 43">
          <a:extLst>
            <a:ext uri="{FF2B5EF4-FFF2-40B4-BE49-F238E27FC236}">
              <a16:creationId xmlns:a16="http://schemas.microsoft.com/office/drawing/2014/main" id="{8088816D-ABC5-45FC-B124-70D1E5C5DE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0" name="Text Box 46">
          <a:extLst>
            <a:ext uri="{FF2B5EF4-FFF2-40B4-BE49-F238E27FC236}">
              <a16:creationId xmlns:a16="http://schemas.microsoft.com/office/drawing/2014/main" id="{F40F7AC8-06D5-47BF-8A3B-1259DB923E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1" name="Text Box 43">
          <a:extLst>
            <a:ext uri="{FF2B5EF4-FFF2-40B4-BE49-F238E27FC236}">
              <a16:creationId xmlns:a16="http://schemas.microsoft.com/office/drawing/2014/main" id="{7263872E-5487-452D-9008-6E6067F7860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62" name="Text Box 68">
          <a:extLst>
            <a:ext uri="{FF2B5EF4-FFF2-40B4-BE49-F238E27FC236}">
              <a16:creationId xmlns:a16="http://schemas.microsoft.com/office/drawing/2014/main" id="{9B393C94-9C91-4EA8-ABA3-49A6BEB323E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63" name="Text Box 69">
          <a:extLst>
            <a:ext uri="{FF2B5EF4-FFF2-40B4-BE49-F238E27FC236}">
              <a16:creationId xmlns:a16="http://schemas.microsoft.com/office/drawing/2014/main" id="{CFC821A5-7B3D-4364-A6DB-1E912006D72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64" name="Text Box 70">
          <a:extLst>
            <a:ext uri="{FF2B5EF4-FFF2-40B4-BE49-F238E27FC236}">
              <a16:creationId xmlns:a16="http://schemas.microsoft.com/office/drawing/2014/main" id="{DAEB3380-963C-49ED-99A7-C12C06DD6C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65" name="Text Box 71">
          <a:extLst>
            <a:ext uri="{FF2B5EF4-FFF2-40B4-BE49-F238E27FC236}">
              <a16:creationId xmlns:a16="http://schemas.microsoft.com/office/drawing/2014/main" id="{700FAFCF-0CEC-4DC6-AAD6-D3B02C1375B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66" name="Text Box 72">
          <a:extLst>
            <a:ext uri="{FF2B5EF4-FFF2-40B4-BE49-F238E27FC236}">
              <a16:creationId xmlns:a16="http://schemas.microsoft.com/office/drawing/2014/main" id="{AE50E1EB-2E55-4B9F-99FC-E83FC977D48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67" name="Text Box 73">
          <a:extLst>
            <a:ext uri="{FF2B5EF4-FFF2-40B4-BE49-F238E27FC236}">
              <a16:creationId xmlns:a16="http://schemas.microsoft.com/office/drawing/2014/main" id="{519F6C25-A318-4362-92E8-4FCB1CAB336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id="{778CE846-4507-428D-A842-5FC8A49FC08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9" name="Text Box 43">
          <a:extLst>
            <a:ext uri="{FF2B5EF4-FFF2-40B4-BE49-F238E27FC236}">
              <a16:creationId xmlns:a16="http://schemas.microsoft.com/office/drawing/2014/main" id="{DEA21BE3-C445-4AA6-9644-6B4995774DD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ECA35415-26AC-4FA6-AEE5-58410D03BD7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1" name="Text Box 43">
          <a:extLst>
            <a:ext uri="{FF2B5EF4-FFF2-40B4-BE49-F238E27FC236}">
              <a16:creationId xmlns:a16="http://schemas.microsoft.com/office/drawing/2014/main" id="{3D4062F6-68F6-4263-8413-3B1406665A6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72" name="Text Box 68">
          <a:extLst>
            <a:ext uri="{FF2B5EF4-FFF2-40B4-BE49-F238E27FC236}">
              <a16:creationId xmlns:a16="http://schemas.microsoft.com/office/drawing/2014/main" id="{C3F111D5-2099-46A8-A7C7-69BE979B3A9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73" name="Text Box 69">
          <a:extLst>
            <a:ext uri="{FF2B5EF4-FFF2-40B4-BE49-F238E27FC236}">
              <a16:creationId xmlns:a16="http://schemas.microsoft.com/office/drawing/2014/main" id="{8051623B-26B2-419E-82C8-9FB73153F5E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74" name="Text Box 70">
          <a:extLst>
            <a:ext uri="{FF2B5EF4-FFF2-40B4-BE49-F238E27FC236}">
              <a16:creationId xmlns:a16="http://schemas.microsoft.com/office/drawing/2014/main" id="{4167C494-D854-40DC-979C-A9F3B324FAC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75" name="Text Box 71">
          <a:extLst>
            <a:ext uri="{FF2B5EF4-FFF2-40B4-BE49-F238E27FC236}">
              <a16:creationId xmlns:a16="http://schemas.microsoft.com/office/drawing/2014/main" id="{2EA2B3F1-450F-42F3-A60E-EB4B6F0A95C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76" name="Text Box 72">
          <a:extLst>
            <a:ext uri="{FF2B5EF4-FFF2-40B4-BE49-F238E27FC236}">
              <a16:creationId xmlns:a16="http://schemas.microsoft.com/office/drawing/2014/main" id="{F062B4A8-9034-4281-AF72-8C5F5C7C37B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77" name="Text Box 73">
          <a:extLst>
            <a:ext uri="{FF2B5EF4-FFF2-40B4-BE49-F238E27FC236}">
              <a16:creationId xmlns:a16="http://schemas.microsoft.com/office/drawing/2014/main" id="{42697F6F-505C-454A-AA59-7F52BA4E340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8" name="Text Box 46">
          <a:extLst>
            <a:ext uri="{FF2B5EF4-FFF2-40B4-BE49-F238E27FC236}">
              <a16:creationId xmlns:a16="http://schemas.microsoft.com/office/drawing/2014/main" id="{1A586804-AE37-49A2-9122-08AADDAD76D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id="{005F3F74-4FF9-4068-8E41-2E741126FD8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80" name="Text Box 46">
          <a:extLst>
            <a:ext uri="{FF2B5EF4-FFF2-40B4-BE49-F238E27FC236}">
              <a16:creationId xmlns:a16="http://schemas.microsoft.com/office/drawing/2014/main" id="{DCF4E7D2-393A-4DFC-8E6A-D3D8F16F846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81" name="Text Box 43">
          <a:extLst>
            <a:ext uri="{FF2B5EF4-FFF2-40B4-BE49-F238E27FC236}">
              <a16:creationId xmlns:a16="http://schemas.microsoft.com/office/drawing/2014/main" id="{B5458853-BB27-4E0A-B2A1-E4C85407691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B39A3B93-60CF-4771-91C0-78D03673B3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B11F7D9D-3BA7-4DA1-8B52-FDD30FD4DF3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84" name="Text Box 65">
          <a:extLst>
            <a:ext uri="{FF2B5EF4-FFF2-40B4-BE49-F238E27FC236}">
              <a16:creationId xmlns:a16="http://schemas.microsoft.com/office/drawing/2014/main" id="{964E7571-4001-4089-BF00-DDB4422C1D2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85" name="Text Box 91">
          <a:extLst>
            <a:ext uri="{FF2B5EF4-FFF2-40B4-BE49-F238E27FC236}">
              <a16:creationId xmlns:a16="http://schemas.microsoft.com/office/drawing/2014/main" id="{DB43108E-56C2-48B8-8DEA-281DE7C360D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286" name="Text Box 46">
          <a:extLst>
            <a:ext uri="{FF2B5EF4-FFF2-40B4-BE49-F238E27FC236}">
              <a16:creationId xmlns:a16="http://schemas.microsoft.com/office/drawing/2014/main" id="{D77A503D-AF50-46E5-92FC-7439BCA3D094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46A617C6-8A5C-43FF-9DA0-C1D99EF34C2B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88" name="Text Box 68">
          <a:extLst>
            <a:ext uri="{FF2B5EF4-FFF2-40B4-BE49-F238E27FC236}">
              <a16:creationId xmlns:a16="http://schemas.microsoft.com/office/drawing/2014/main" id="{FCF0D914-D4B1-486D-9358-B162D303FED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89" name="Text Box 69">
          <a:extLst>
            <a:ext uri="{FF2B5EF4-FFF2-40B4-BE49-F238E27FC236}">
              <a16:creationId xmlns:a16="http://schemas.microsoft.com/office/drawing/2014/main" id="{8EE5F87D-3ABD-4909-92BD-9F2C1DEA11E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90" name="Text Box 70">
          <a:extLst>
            <a:ext uri="{FF2B5EF4-FFF2-40B4-BE49-F238E27FC236}">
              <a16:creationId xmlns:a16="http://schemas.microsoft.com/office/drawing/2014/main" id="{6FE14943-0F45-4B3D-9FBE-0EE960E913A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91" name="Text Box 71">
          <a:extLst>
            <a:ext uri="{FF2B5EF4-FFF2-40B4-BE49-F238E27FC236}">
              <a16:creationId xmlns:a16="http://schemas.microsoft.com/office/drawing/2014/main" id="{637CE369-1E76-43EE-8EC9-296BC350C4C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92" name="Text Box 72">
          <a:extLst>
            <a:ext uri="{FF2B5EF4-FFF2-40B4-BE49-F238E27FC236}">
              <a16:creationId xmlns:a16="http://schemas.microsoft.com/office/drawing/2014/main" id="{9DAFE8EF-F0AD-4A9C-A332-8C4F98D08D7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93" name="Text Box 73">
          <a:extLst>
            <a:ext uri="{FF2B5EF4-FFF2-40B4-BE49-F238E27FC236}">
              <a16:creationId xmlns:a16="http://schemas.microsoft.com/office/drawing/2014/main" id="{6B0427CD-1917-4BA2-ADB2-5691AB63B5E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E968A077-E5EE-4043-B1FA-371BED3BC87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766ADD5D-8854-4B4D-A670-4954788CF67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6" name="Text Box 46">
          <a:extLst>
            <a:ext uri="{FF2B5EF4-FFF2-40B4-BE49-F238E27FC236}">
              <a16:creationId xmlns:a16="http://schemas.microsoft.com/office/drawing/2014/main" id="{B782B462-3307-48BC-AA64-96B359D00E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7" name="Text Box 43">
          <a:extLst>
            <a:ext uri="{FF2B5EF4-FFF2-40B4-BE49-F238E27FC236}">
              <a16:creationId xmlns:a16="http://schemas.microsoft.com/office/drawing/2014/main" id="{1D34318B-0EEC-49E2-A124-5BDEB8C51DD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98" name="Text Box 68">
          <a:extLst>
            <a:ext uri="{FF2B5EF4-FFF2-40B4-BE49-F238E27FC236}">
              <a16:creationId xmlns:a16="http://schemas.microsoft.com/office/drawing/2014/main" id="{91F818BF-8EE8-493B-8504-D45EBDF3F9F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99" name="Text Box 69">
          <a:extLst>
            <a:ext uri="{FF2B5EF4-FFF2-40B4-BE49-F238E27FC236}">
              <a16:creationId xmlns:a16="http://schemas.microsoft.com/office/drawing/2014/main" id="{C0EA02DF-398B-4CC9-B73D-62EC1774D49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00" name="Text Box 70">
          <a:extLst>
            <a:ext uri="{FF2B5EF4-FFF2-40B4-BE49-F238E27FC236}">
              <a16:creationId xmlns:a16="http://schemas.microsoft.com/office/drawing/2014/main" id="{8B96EBAC-5A5B-4901-93A0-EB9EF23E84A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01" name="Text Box 71">
          <a:extLst>
            <a:ext uri="{FF2B5EF4-FFF2-40B4-BE49-F238E27FC236}">
              <a16:creationId xmlns:a16="http://schemas.microsoft.com/office/drawing/2014/main" id="{95DC069A-71FA-4D95-8449-60288E5841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02" name="Text Box 72">
          <a:extLst>
            <a:ext uri="{FF2B5EF4-FFF2-40B4-BE49-F238E27FC236}">
              <a16:creationId xmlns:a16="http://schemas.microsoft.com/office/drawing/2014/main" id="{83FA4195-DB71-4787-9CDE-159D030676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03" name="Text Box 73">
          <a:extLst>
            <a:ext uri="{FF2B5EF4-FFF2-40B4-BE49-F238E27FC236}">
              <a16:creationId xmlns:a16="http://schemas.microsoft.com/office/drawing/2014/main" id="{D88FBD75-673B-42AB-9D6C-4F59942957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3C9F03BC-ED9D-4354-B13F-8962A9B3B45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DE4607C4-F140-4D23-943E-9FE1202A64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06" name="Text Box 46">
          <a:extLst>
            <a:ext uri="{FF2B5EF4-FFF2-40B4-BE49-F238E27FC236}">
              <a16:creationId xmlns:a16="http://schemas.microsoft.com/office/drawing/2014/main" id="{12E9A0BC-24B8-4B38-84EF-96A8E0AE3D5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07" name="Text Box 68">
          <a:extLst>
            <a:ext uri="{FF2B5EF4-FFF2-40B4-BE49-F238E27FC236}">
              <a16:creationId xmlns:a16="http://schemas.microsoft.com/office/drawing/2014/main" id="{F1E0C817-018F-4CF8-8C33-A7DF3F0BED70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08" name="Text Box 69">
          <a:extLst>
            <a:ext uri="{FF2B5EF4-FFF2-40B4-BE49-F238E27FC236}">
              <a16:creationId xmlns:a16="http://schemas.microsoft.com/office/drawing/2014/main" id="{BB981110-9F35-4B13-A9FF-3C225D106519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09" name="Text Box 70">
          <a:extLst>
            <a:ext uri="{FF2B5EF4-FFF2-40B4-BE49-F238E27FC236}">
              <a16:creationId xmlns:a16="http://schemas.microsoft.com/office/drawing/2014/main" id="{D6CA8660-0EE4-4776-816A-49D479D965DC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10" name="Text Box 71">
          <a:extLst>
            <a:ext uri="{FF2B5EF4-FFF2-40B4-BE49-F238E27FC236}">
              <a16:creationId xmlns:a16="http://schemas.microsoft.com/office/drawing/2014/main" id="{6E4A39B7-B513-46D6-8E24-062D94E6AA50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11" name="Text Box 72">
          <a:extLst>
            <a:ext uri="{FF2B5EF4-FFF2-40B4-BE49-F238E27FC236}">
              <a16:creationId xmlns:a16="http://schemas.microsoft.com/office/drawing/2014/main" id="{A5201458-31C1-4CB9-99EE-06EFDDDD9196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12" name="Text Box 73">
          <a:extLst>
            <a:ext uri="{FF2B5EF4-FFF2-40B4-BE49-F238E27FC236}">
              <a16:creationId xmlns:a16="http://schemas.microsoft.com/office/drawing/2014/main" id="{BC4222FE-B281-40F8-8112-234953E8FC32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3" name="Text Box 46">
          <a:extLst>
            <a:ext uri="{FF2B5EF4-FFF2-40B4-BE49-F238E27FC236}">
              <a16:creationId xmlns:a16="http://schemas.microsoft.com/office/drawing/2014/main" id="{8047D972-903D-4DE2-8CB9-01FBFDCD04C6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4" name="Text Box 43">
          <a:extLst>
            <a:ext uri="{FF2B5EF4-FFF2-40B4-BE49-F238E27FC236}">
              <a16:creationId xmlns:a16="http://schemas.microsoft.com/office/drawing/2014/main" id="{9512F205-CC6A-4FE3-B3C1-03AC15658A2E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5" name="Text Box 46">
          <a:extLst>
            <a:ext uri="{FF2B5EF4-FFF2-40B4-BE49-F238E27FC236}">
              <a16:creationId xmlns:a16="http://schemas.microsoft.com/office/drawing/2014/main" id="{1F538ADF-B30E-4F66-897B-B72BF30B4DD9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6" name="Text Box 43">
          <a:extLst>
            <a:ext uri="{FF2B5EF4-FFF2-40B4-BE49-F238E27FC236}">
              <a16:creationId xmlns:a16="http://schemas.microsoft.com/office/drawing/2014/main" id="{09D6B1C0-C1A6-4889-9B38-B2582FCC4591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317" name="Text Box 10">
          <a:extLst>
            <a:ext uri="{FF2B5EF4-FFF2-40B4-BE49-F238E27FC236}">
              <a16:creationId xmlns:a16="http://schemas.microsoft.com/office/drawing/2014/main" id="{E25F7293-6FBE-4B8D-917B-A83F427648BB}"/>
            </a:ext>
          </a:extLst>
        </xdr:cNvPr>
        <xdr:cNvSpPr txBox="1">
          <a:spLocks noChangeArrowheads="1"/>
        </xdr:cNvSpPr>
      </xdr:nvSpPr>
      <xdr:spPr bwMode="auto">
        <a:xfrm>
          <a:off x="1085850" y="37157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318" name="Text Box 11">
          <a:extLst>
            <a:ext uri="{FF2B5EF4-FFF2-40B4-BE49-F238E27FC236}">
              <a16:creationId xmlns:a16="http://schemas.microsoft.com/office/drawing/2014/main" id="{E4AD9888-7B24-4700-9EBF-FE1CF82BEDAF}"/>
            </a:ext>
          </a:extLst>
        </xdr:cNvPr>
        <xdr:cNvSpPr txBox="1">
          <a:spLocks noChangeArrowheads="1"/>
        </xdr:cNvSpPr>
      </xdr:nvSpPr>
      <xdr:spPr bwMode="auto">
        <a:xfrm>
          <a:off x="1085850" y="37157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319" name="Text Box 65">
          <a:extLst>
            <a:ext uri="{FF2B5EF4-FFF2-40B4-BE49-F238E27FC236}">
              <a16:creationId xmlns:a16="http://schemas.microsoft.com/office/drawing/2014/main" id="{433C0A0C-AC72-4D19-9D37-1D1D46E869B1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320" name="Text Box 91">
          <a:extLst>
            <a:ext uri="{FF2B5EF4-FFF2-40B4-BE49-F238E27FC236}">
              <a16:creationId xmlns:a16="http://schemas.microsoft.com/office/drawing/2014/main" id="{F3B8D6E4-CCF1-48C3-94FF-DA5F99F282A2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321" name="Text Box 65">
          <a:extLst>
            <a:ext uri="{FF2B5EF4-FFF2-40B4-BE49-F238E27FC236}">
              <a16:creationId xmlns:a16="http://schemas.microsoft.com/office/drawing/2014/main" id="{47B27D85-7BF0-45FC-9578-EA1D05325D3C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322" name="Text Box 91">
          <a:extLst>
            <a:ext uri="{FF2B5EF4-FFF2-40B4-BE49-F238E27FC236}">
              <a16:creationId xmlns:a16="http://schemas.microsoft.com/office/drawing/2014/main" id="{1882A253-3BD2-4142-8B22-A3206D823D63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323" name="Text Box 46">
          <a:extLst>
            <a:ext uri="{FF2B5EF4-FFF2-40B4-BE49-F238E27FC236}">
              <a16:creationId xmlns:a16="http://schemas.microsoft.com/office/drawing/2014/main" id="{3FE1FC02-13F5-43C2-9805-49DC3AEC4A09}"/>
            </a:ext>
          </a:extLst>
        </xdr:cNvPr>
        <xdr:cNvSpPr txBox="1">
          <a:spLocks noChangeArrowheads="1"/>
        </xdr:cNvSpPr>
      </xdr:nvSpPr>
      <xdr:spPr bwMode="auto">
        <a:xfrm>
          <a:off x="380047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324" name="Text Box 43">
          <a:extLst>
            <a:ext uri="{FF2B5EF4-FFF2-40B4-BE49-F238E27FC236}">
              <a16:creationId xmlns:a16="http://schemas.microsoft.com/office/drawing/2014/main" id="{72644A47-BC73-48EC-8EB7-1D6B11793C6D}"/>
            </a:ext>
          </a:extLst>
        </xdr:cNvPr>
        <xdr:cNvSpPr txBox="1">
          <a:spLocks noChangeArrowheads="1"/>
        </xdr:cNvSpPr>
      </xdr:nvSpPr>
      <xdr:spPr bwMode="auto">
        <a:xfrm>
          <a:off x="380047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25" name="Text Box 68">
          <a:extLst>
            <a:ext uri="{FF2B5EF4-FFF2-40B4-BE49-F238E27FC236}">
              <a16:creationId xmlns:a16="http://schemas.microsoft.com/office/drawing/2014/main" id="{05E68A82-00F8-420C-B8D4-D9E06E172645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26" name="Text Box 69">
          <a:extLst>
            <a:ext uri="{FF2B5EF4-FFF2-40B4-BE49-F238E27FC236}">
              <a16:creationId xmlns:a16="http://schemas.microsoft.com/office/drawing/2014/main" id="{4EF74B8A-D18F-41E5-8CF4-06D2DE77B0A8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27" name="Text Box 70">
          <a:extLst>
            <a:ext uri="{FF2B5EF4-FFF2-40B4-BE49-F238E27FC236}">
              <a16:creationId xmlns:a16="http://schemas.microsoft.com/office/drawing/2014/main" id="{333516C5-A5A1-4D21-A609-A4B43A563BF5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28" name="Text Box 71">
          <a:extLst>
            <a:ext uri="{FF2B5EF4-FFF2-40B4-BE49-F238E27FC236}">
              <a16:creationId xmlns:a16="http://schemas.microsoft.com/office/drawing/2014/main" id="{94B2C26E-99D1-46AD-8001-C6FCAFF61104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29" name="Text Box 72">
          <a:extLst>
            <a:ext uri="{FF2B5EF4-FFF2-40B4-BE49-F238E27FC236}">
              <a16:creationId xmlns:a16="http://schemas.microsoft.com/office/drawing/2014/main" id="{DCA9B4C1-3F63-4083-B06C-5C57F7571F87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30" name="Text Box 73">
          <a:extLst>
            <a:ext uri="{FF2B5EF4-FFF2-40B4-BE49-F238E27FC236}">
              <a16:creationId xmlns:a16="http://schemas.microsoft.com/office/drawing/2014/main" id="{FC2AC2FE-4B1A-49E0-8B85-8DF8CB60DBCC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1" name="Text Box 46">
          <a:extLst>
            <a:ext uri="{FF2B5EF4-FFF2-40B4-BE49-F238E27FC236}">
              <a16:creationId xmlns:a16="http://schemas.microsoft.com/office/drawing/2014/main" id="{877D6AB8-24AA-4F3C-A50D-49A14D1FC076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2" name="Text Box 43">
          <a:extLst>
            <a:ext uri="{FF2B5EF4-FFF2-40B4-BE49-F238E27FC236}">
              <a16:creationId xmlns:a16="http://schemas.microsoft.com/office/drawing/2014/main" id="{146D27C5-B941-4E68-8B69-CDBF2AA914B4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3" name="Text Box 46">
          <a:extLst>
            <a:ext uri="{FF2B5EF4-FFF2-40B4-BE49-F238E27FC236}">
              <a16:creationId xmlns:a16="http://schemas.microsoft.com/office/drawing/2014/main" id="{D9B4C4E9-8A59-48C9-85D7-28EE5A31F392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4" name="Text Box 43">
          <a:extLst>
            <a:ext uri="{FF2B5EF4-FFF2-40B4-BE49-F238E27FC236}">
              <a16:creationId xmlns:a16="http://schemas.microsoft.com/office/drawing/2014/main" id="{13538E55-8A28-4078-94F2-60D8A40681C7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D0A9C654-22DA-48DB-811C-A82F39C8AEBE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461BD469-5060-4238-83F7-249842620BF2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2B3175E0-AC84-4EEB-83AA-C72737E495EC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125EA337-B9D7-4044-A407-8AB666AC010D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C1C397FD-C5B4-4CE5-ABD8-DD6417AA3362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73D79DF6-2F08-4AA6-823F-1CEB313EE8B8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1" name="Text Box 46">
          <a:extLst>
            <a:ext uri="{FF2B5EF4-FFF2-40B4-BE49-F238E27FC236}">
              <a16:creationId xmlns:a16="http://schemas.microsoft.com/office/drawing/2014/main" id="{26DEAB95-EAC5-4FAA-8F37-A1002689674C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2" name="Text Box 43">
          <a:extLst>
            <a:ext uri="{FF2B5EF4-FFF2-40B4-BE49-F238E27FC236}">
              <a16:creationId xmlns:a16="http://schemas.microsoft.com/office/drawing/2014/main" id="{4258807A-08F2-435C-BA76-C8465D134241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3" name="Text Box 46">
          <a:extLst>
            <a:ext uri="{FF2B5EF4-FFF2-40B4-BE49-F238E27FC236}">
              <a16:creationId xmlns:a16="http://schemas.microsoft.com/office/drawing/2014/main" id="{6C069D6F-F863-4DFE-8F22-E6C72C1BCDC3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4" name="Text Box 43">
          <a:extLst>
            <a:ext uri="{FF2B5EF4-FFF2-40B4-BE49-F238E27FC236}">
              <a16:creationId xmlns:a16="http://schemas.microsoft.com/office/drawing/2014/main" id="{C38BC024-E5F4-4A9C-8E31-36E8A89418B1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45" name="Text Box 68">
          <a:extLst>
            <a:ext uri="{FF2B5EF4-FFF2-40B4-BE49-F238E27FC236}">
              <a16:creationId xmlns:a16="http://schemas.microsoft.com/office/drawing/2014/main" id="{B10180DF-91F3-4EEC-8F5F-0903A352D38F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46" name="Text Box 69">
          <a:extLst>
            <a:ext uri="{FF2B5EF4-FFF2-40B4-BE49-F238E27FC236}">
              <a16:creationId xmlns:a16="http://schemas.microsoft.com/office/drawing/2014/main" id="{D1FCD188-461C-4360-87E5-FC64CF3495CF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47" name="Text Box 70">
          <a:extLst>
            <a:ext uri="{FF2B5EF4-FFF2-40B4-BE49-F238E27FC236}">
              <a16:creationId xmlns:a16="http://schemas.microsoft.com/office/drawing/2014/main" id="{77023ADD-50D0-4ED9-9DB9-907E856CAC0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48" name="Text Box 71">
          <a:extLst>
            <a:ext uri="{FF2B5EF4-FFF2-40B4-BE49-F238E27FC236}">
              <a16:creationId xmlns:a16="http://schemas.microsoft.com/office/drawing/2014/main" id="{D83E3554-5A5A-42BE-86B1-814535FB3C0A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49" name="Text Box 72">
          <a:extLst>
            <a:ext uri="{FF2B5EF4-FFF2-40B4-BE49-F238E27FC236}">
              <a16:creationId xmlns:a16="http://schemas.microsoft.com/office/drawing/2014/main" id="{051E1A75-E644-4C56-B9A5-1C111CD21230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50" name="Text Box 73">
          <a:extLst>
            <a:ext uri="{FF2B5EF4-FFF2-40B4-BE49-F238E27FC236}">
              <a16:creationId xmlns:a16="http://schemas.microsoft.com/office/drawing/2014/main" id="{D93EF8E4-950A-464E-AC47-F5684BBF25D5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1" name="Text Box 46">
          <a:extLst>
            <a:ext uri="{FF2B5EF4-FFF2-40B4-BE49-F238E27FC236}">
              <a16:creationId xmlns:a16="http://schemas.microsoft.com/office/drawing/2014/main" id="{4DF37E7D-700C-49C3-85B5-54C83CF36A0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2" name="Text Box 43">
          <a:extLst>
            <a:ext uri="{FF2B5EF4-FFF2-40B4-BE49-F238E27FC236}">
              <a16:creationId xmlns:a16="http://schemas.microsoft.com/office/drawing/2014/main" id="{DEFE5D07-3033-4350-AE6B-22D2C4B331A7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3" name="Text Box 46">
          <a:extLst>
            <a:ext uri="{FF2B5EF4-FFF2-40B4-BE49-F238E27FC236}">
              <a16:creationId xmlns:a16="http://schemas.microsoft.com/office/drawing/2014/main" id="{F1D2C82A-AFA8-4415-B882-E10C2534B832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4" name="Text Box 43">
          <a:extLst>
            <a:ext uri="{FF2B5EF4-FFF2-40B4-BE49-F238E27FC236}">
              <a16:creationId xmlns:a16="http://schemas.microsoft.com/office/drawing/2014/main" id="{3F2DA111-0AD7-4BCF-B895-EEB900719BD7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355" name="Text Box 10">
          <a:extLst>
            <a:ext uri="{FF2B5EF4-FFF2-40B4-BE49-F238E27FC236}">
              <a16:creationId xmlns:a16="http://schemas.microsoft.com/office/drawing/2014/main" id="{38A2A9BF-4E86-484A-8338-42873C6A8CD5}"/>
            </a:ext>
          </a:extLst>
        </xdr:cNvPr>
        <xdr:cNvSpPr txBox="1">
          <a:spLocks noChangeArrowheads="1"/>
        </xdr:cNvSpPr>
      </xdr:nvSpPr>
      <xdr:spPr bwMode="auto">
        <a:xfrm>
          <a:off x="1085850" y="37499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66</xdr:row>
      <xdr:rowOff>0</xdr:rowOff>
    </xdr:from>
    <xdr:to>
      <xdr:col>22</xdr:col>
      <xdr:colOff>0</xdr:colOff>
      <xdr:row>66</xdr:row>
      <xdr:rowOff>171450</xdr:rowOff>
    </xdr:to>
    <xdr:sp macro="" textlink="">
      <xdr:nvSpPr>
        <xdr:cNvPr id="356" name="Text Box 11">
          <a:extLst>
            <a:ext uri="{FF2B5EF4-FFF2-40B4-BE49-F238E27FC236}">
              <a16:creationId xmlns:a16="http://schemas.microsoft.com/office/drawing/2014/main" id="{F3B4534B-960F-456A-A63D-39C2DD5B4F09}"/>
            </a:ext>
          </a:extLst>
        </xdr:cNvPr>
        <xdr:cNvSpPr txBox="1">
          <a:spLocks noChangeArrowheads="1"/>
        </xdr:cNvSpPr>
      </xdr:nvSpPr>
      <xdr:spPr bwMode="auto">
        <a:xfrm>
          <a:off x="16773525" y="1023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357" name="Text Box 65">
          <a:extLst>
            <a:ext uri="{FF2B5EF4-FFF2-40B4-BE49-F238E27FC236}">
              <a16:creationId xmlns:a16="http://schemas.microsoft.com/office/drawing/2014/main" id="{B8E9ABBC-AA86-4BC3-AE31-D9E22E26820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358" name="Text Box 91">
          <a:extLst>
            <a:ext uri="{FF2B5EF4-FFF2-40B4-BE49-F238E27FC236}">
              <a16:creationId xmlns:a16="http://schemas.microsoft.com/office/drawing/2014/main" id="{16BD3026-1189-48BC-B0FE-5BB6C84DAF07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359" name="Text Box 65">
          <a:extLst>
            <a:ext uri="{FF2B5EF4-FFF2-40B4-BE49-F238E27FC236}">
              <a16:creationId xmlns:a16="http://schemas.microsoft.com/office/drawing/2014/main" id="{8DFB2EB1-3015-4098-A938-8C7FA0AFD2E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142875</xdr:colOff>
      <xdr:row>66</xdr:row>
      <xdr:rowOff>0</xdr:rowOff>
    </xdr:from>
    <xdr:to>
      <xdr:col>22</xdr:col>
      <xdr:colOff>219075</xdr:colOff>
      <xdr:row>66</xdr:row>
      <xdr:rowOff>171450</xdr:rowOff>
    </xdr:to>
    <xdr:sp macro="" textlink="">
      <xdr:nvSpPr>
        <xdr:cNvPr id="360" name="Text Box 91">
          <a:extLst>
            <a:ext uri="{FF2B5EF4-FFF2-40B4-BE49-F238E27FC236}">
              <a16:creationId xmlns:a16="http://schemas.microsoft.com/office/drawing/2014/main" id="{6F36A557-52B4-43FE-A7A0-277CDACE842D}"/>
            </a:ext>
          </a:extLst>
        </xdr:cNvPr>
        <xdr:cNvSpPr txBox="1">
          <a:spLocks noChangeArrowheads="1"/>
        </xdr:cNvSpPr>
      </xdr:nvSpPr>
      <xdr:spPr bwMode="auto">
        <a:xfrm>
          <a:off x="16916400" y="1328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361" name="Text Box 46">
          <a:extLst>
            <a:ext uri="{FF2B5EF4-FFF2-40B4-BE49-F238E27FC236}">
              <a16:creationId xmlns:a16="http://schemas.microsoft.com/office/drawing/2014/main" id="{9FFA0343-8E60-4A9B-A6DE-DE0E631B2121}"/>
            </a:ext>
          </a:extLst>
        </xdr:cNvPr>
        <xdr:cNvSpPr txBox="1">
          <a:spLocks noChangeArrowheads="1"/>
        </xdr:cNvSpPr>
      </xdr:nvSpPr>
      <xdr:spPr bwMode="auto">
        <a:xfrm>
          <a:off x="3800475" y="3749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362" name="Text Box 43">
          <a:extLst>
            <a:ext uri="{FF2B5EF4-FFF2-40B4-BE49-F238E27FC236}">
              <a16:creationId xmlns:a16="http://schemas.microsoft.com/office/drawing/2014/main" id="{E68A6F51-603D-41DE-8F28-387101F67AD7}"/>
            </a:ext>
          </a:extLst>
        </xdr:cNvPr>
        <xdr:cNvSpPr txBox="1">
          <a:spLocks noChangeArrowheads="1"/>
        </xdr:cNvSpPr>
      </xdr:nvSpPr>
      <xdr:spPr bwMode="auto">
        <a:xfrm>
          <a:off x="3800475" y="3749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63" name="Text Box 68">
          <a:extLst>
            <a:ext uri="{FF2B5EF4-FFF2-40B4-BE49-F238E27FC236}">
              <a16:creationId xmlns:a16="http://schemas.microsoft.com/office/drawing/2014/main" id="{01B59599-2FC3-4613-84F7-94FAF34103A6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64" name="Text Box 69">
          <a:extLst>
            <a:ext uri="{FF2B5EF4-FFF2-40B4-BE49-F238E27FC236}">
              <a16:creationId xmlns:a16="http://schemas.microsoft.com/office/drawing/2014/main" id="{99C71E23-AFDB-4C65-ACBB-E34074A80A32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65" name="Text Box 70">
          <a:extLst>
            <a:ext uri="{FF2B5EF4-FFF2-40B4-BE49-F238E27FC236}">
              <a16:creationId xmlns:a16="http://schemas.microsoft.com/office/drawing/2014/main" id="{0E14270C-CBEA-4AE6-8CB0-CEFF7F651F41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66" name="Text Box 71">
          <a:extLst>
            <a:ext uri="{FF2B5EF4-FFF2-40B4-BE49-F238E27FC236}">
              <a16:creationId xmlns:a16="http://schemas.microsoft.com/office/drawing/2014/main" id="{DDE563C6-ABFC-405B-90F0-C23491770A6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67" name="Text Box 72">
          <a:extLst>
            <a:ext uri="{FF2B5EF4-FFF2-40B4-BE49-F238E27FC236}">
              <a16:creationId xmlns:a16="http://schemas.microsoft.com/office/drawing/2014/main" id="{D9648BFC-3B22-4630-AB21-DCAC6A0C898B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68" name="Text Box 73">
          <a:extLst>
            <a:ext uri="{FF2B5EF4-FFF2-40B4-BE49-F238E27FC236}">
              <a16:creationId xmlns:a16="http://schemas.microsoft.com/office/drawing/2014/main" id="{94373E72-B885-4564-884B-08D2163F77B5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69" name="Text Box 46">
          <a:extLst>
            <a:ext uri="{FF2B5EF4-FFF2-40B4-BE49-F238E27FC236}">
              <a16:creationId xmlns:a16="http://schemas.microsoft.com/office/drawing/2014/main" id="{F880B852-93FB-4736-A213-5146FCA4B34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0" name="Text Box 43">
          <a:extLst>
            <a:ext uri="{FF2B5EF4-FFF2-40B4-BE49-F238E27FC236}">
              <a16:creationId xmlns:a16="http://schemas.microsoft.com/office/drawing/2014/main" id="{C676EF14-BB5D-4F69-B986-04790611CCAA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1" name="Text Box 46">
          <a:extLst>
            <a:ext uri="{FF2B5EF4-FFF2-40B4-BE49-F238E27FC236}">
              <a16:creationId xmlns:a16="http://schemas.microsoft.com/office/drawing/2014/main" id="{17A471B7-A43A-4DB2-8CFF-4E55E15D862B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2" name="Text Box 43">
          <a:extLst>
            <a:ext uri="{FF2B5EF4-FFF2-40B4-BE49-F238E27FC236}">
              <a16:creationId xmlns:a16="http://schemas.microsoft.com/office/drawing/2014/main" id="{94AA9D08-1EC7-488E-B448-3E0E35B4B897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73" name="Text Box 68">
          <a:extLst>
            <a:ext uri="{FF2B5EF4-FFF2-40B4-BE49-F238E27FC236}">
              <a16:creationId xmlns:a16="http://schemas.microsoft.com/office/drawing/2014/main" id="{4BA814DA-0146-42AB-8CE1-5A0AD24D68E2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74" name="Text Box 69">
          <a:extLst>
            <a:ext uri="{FF2B5EF4-FFF2-40B4-BE49-F238E27FC236}">
              <a16:creationId xmlns:a16="http://schemas.microsoft.com/office/drawing/2014/main" id="{0BE41936-88D3-40AF-8AE2-005F0C3BFE00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75" name="Text Box 70">
          <a:extLst>
            <a:ext uri="{FF2B5EF4-FFF2-40B4-BE49-F238E27FC236}">
              <a16:creationId xmlns:a16="http://schemas.microsoft.com/office/drawing/2014/main" id="{21F2178D-1236-430E-BA9A-C761FB940910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76" name="Text Box 71">
          <a:extLst>
            <a:ext uri="{FF2B5EF4-FFF2-40B4-BE49-F238E27FC236}">
              <a16:creationId xmlns:a16="http://schemas.microsoft.com/office/drawing/2014/main" id="{C0F37908-8FDA-4775-954A-0094462AEF80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77" name="Text Box 72">
          <a:extLst>
            <a:ext uri="{FF2B5EF4-FFF2-40B4-BE49-F238E27FC236}">
              <a16:creationId xmlns:a16="http://schemas.microsoft.com/office/drawing/2014/main" id="{E960F485-4110-4579-9BD0-00C1E371AAC6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78" name="Text Box 73">
          <a:extLst>
            <a:ext uri="{FF2B5EF4-FFF2-40B4-BE49-F238E27FC236}">
              <a16:creationId xmlns:a16="http://schemas.microsoft.com/office/drawing/2014/main" id="{C48AF8AA-093E-47D3-AF48-8D53B7CF36D2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9" name="Text Box 46">
          <a:extLst>
            <a:ext uri="{FF2B5EF4-FFF2-40B4-BE49-F238E27FC236}">
              <a16:creationId xmlns:a16="http://schemas.microsoft.com/office/drawing/2014/main" id="{AC08583B-898A-4C77-A781-DB6340F51E97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80" name="Text Box 43">
          <a:extLst>
            <a:ext uri="{FF2B5EF4-FFF2-40B4-BE49-F238E27FC236}">
              <a16:creationId xmlns:a16="http://schemas.microsoft.com/office/drawing/2014/main" id="{7C0D798A-551A-42CA-9370-2B23644880EF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81" name="Text Box 46">
          <a:extLst>
            <a:ext uri="{FF2B5EF4-FFF2-40B4-BE49-F238E27FC236}">
              <a16:creationId xmlns:a16="http://schemas.microsoft.com/office/drawing/2014/main" id="{D51719B7-57EE-41A6-89C3-3B9CE590A856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82" name="Text Box 43">
          <a:extLst>
            <a:ext uri="{FF2B5EF4-FFF2-40B4-BE49-F238E27FC236}">
              <a16:creationId xmlns:a16="http://schemas.microsoft.com/office/drawing/2014/main" id="{0334BDCB-EAF3-4B2C-8C64-41D7282176B0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83" name="Text Box 68">
          <a:extLst>
            <a:ext uri="{FF2B5EF4-FFF2-40B4-BE49-F238E27FC236}">
              <a16:creationId xmlns:a16="http://schemas.microsoft.com/office/drawing/2014/main" id="{7E230467-9134-4029-A97D-99E546394180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84" name="Text Box 69">
          <a:extLst>
            <a:ext uri="{FF2B5EF4-FFF2-40B4-BE49-F238E27FC236}">
              <a16:creationId xmlns:a16="http://schemas.microsoft.com/office/drawing/2014/main" id="{50CE69B6-CFAB-48C9-8E3B-890DB432308E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85" name="Text Box 70">
          <a:extLst>
            <a:ext uri="{FF2B5EF4-FFF2-40B4-BE49-F238E27FC236}">
              <a16:creationId xmlns:a16="http://schemas.microsoft.com/office/drawing/2014/main" id="{01DD7A63-DDDE-4B62-9C01-AF296159CA77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86" name="Text Box 71">
          <a:extLst>
            <a:ext uri="{FF2B5EF4-FFF2-40B4-BE49-F238E27FC236}">
              <a16:creationId xmlns:a16="http://schemas.microsoft.com/office/drawing/2014/main" id="{C5259872-F96E-4115-9C32-99B51E9ED789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87" name="Text Box 72">
          <a:extLst>
            <a:ext uri="{FF2B5EF4-FFF2-40B4-BE49-F238E27FC236}">
              <a16:creationId xmlns:a16="http://schemas.microsoft.com/office/drawing/2014/main" id="{2F9F1275-2A4B-411B-8C18-F0A0F9FED2DE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88" name="Text Box 73">
          <a:extLst>
            <a:ext uri="{FF2B5EF4-FFF2-40B4-BE49-F238E27FC236}">
              <a16:creationId xmlns:a16="http://schemas.microsoft.com/office/drawing/2014/main" id="{8BE89888-DD26-4FC8-AEE6-525EC157CB3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89" name="Text Box 46">
          <a:extLst>
            <a:ext uri="{FF2B5EF4-FFF2-40B4-BE49-F238E27FC236}">
              <a16:creationId xmlns:a16="http://schemas.microsoft.com/office/drawing/2014/main" id="{24B1918E-DE6A-4440-9BF9-36E2AEADB02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90" name="Text Box 43">
          <a:extLst>
            <a:ext uri="{FF2B5EF4-FFF2-40B4-BE49-F238E27FC236}">
              <a16:creationId xmlns:a16="http://schemas.microsoft.com/office/drawing/2014/main" id="{A47FB309-E897-47BF-8740-D44C9A2C5CEA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91" name="Text Box 46">
          <a:extLst>
            <a:ext uri="{FF2B5EF4-FFF2-40B4-BE49-F238E27FC236}">
              <a16:creationId xmlns:a16="http://schemas.microsoft.com/office/drawing/2014/main" id="{AB41CEA9-AD71-4F63-9C2B-0660A1CDFF3E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92" name="Text Box 43">
          <a:extLst>
            <a:ext uri="{FF2B5EF4-FFF2-40B4-BE49-F238E27FC236}">
              <a16:creationId xmlns:a16="http://schemas.microsoft.com/office/drawing/2014/main" id="{9A9222AB-1275-4770-A01C-3CD7597A969E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1C0ECECA-1A55-4754-ABC9-9EECF6F0B1C5}"/>
            </a:ext>
          </a:extLst>
        </xdr:cNvPr>
        <xdr:cNvSpPr txBox="1">
          <a:spLocks noChangeArrowheads="1"/>
        </xdr:cNvSpPr>
      </xdr:nvSpPr>
      <xdr:spPr bwMode="auto">
        <a:xfrm>
          <a:off x="1057275" y="12553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703B3F77-2289-4EBF-9EBE-6E725292847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36F26948-9D66-4958-ABB6-E2DF6191E95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2144DBB4-D405-40B0-A56E-24510DD41838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97" name="Text Box 46">
          <a:extLst>
            <a:ext uri="{FF2B5EF4-FFF2-40B4-BE49-F238E27FC236}">
              <a16:creationId xmlns:a16="http://schemas.microsoft.com/office/drawing/2014/main" id="{55CA74AD-8A9D-4F72-8CAB-8F35133425E3}"/>
            </a:ext>
          </a:extLst>
        </xdr:cNvPr>
        <xdr:cNvSpPr txBox="1">
          <a:spLocks noChangeArrowheads="1"/>
        </xdr:cNvSpPr>
      </xdr:nvSpPr>
      <xdr:spPr bwMode="auto">
        <a:xfrm>
          <a:off x="44862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98" name="Text Box 43">
          <a:extLst>
            <a:ext uri="{FF2B5EF4-FFF2-40B4-BE49-F238E27FC236}">
              <a16:creationId xmlns:a16="http://schemas.microsoft.com/office/drawing/2014/main" id="{C095DBA7-CC9E-423A-8E75-C2F896A84B58}"/>
            </a:ext>
          </a:extLst>
        </xdr:cNvPr>
        <xdr:cNvSpPr txBox="1">
          <a:spLocks noChangeArrowheads="1"/>
        </xdr:cNvSpPr>
      </xdr:nvSpPr>
      <xdr:spPr bwMode="auto">
        <a:xfrm>
          <a:off x="44862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99" name="Text Box 68">
          <a:extLst>
            <a:ext uri="{FF2B5EF4-FFF2-40B4-BE49-F238E27FC236}">
              <a16:creationId xmlns:a16="http://schemas.microsoft.com/office/drawing/2014/main" id="{46DCCFCC-A776-42D8-B62D-A40BB1BD24C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00" name="Text Box 69">
          <a:extLst>
            <a:ext uri="{FF2B5EF4-FFF2-40B4-BE49-F238E27FC236}">
              <a16:creationId xmlns:a16="http://schemas.microsoft.com/office/drawing/2014/main" id="{E2FE1F51-E63C-4B10-8FD6-E52AB58A143C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01" name="Text Box 70">
          <a:extLst>
            <a:ext uri="{FF2B5EF4-FFF2-40B4-BE49-F238E27FC236}">
              <a16:creationId xmlns:a16="http://schemas.microsoft.com/office/drawing/2014/main" id="{C52A8E04-B291-4B3A-BC75-1476D1153A61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02" name="Text Box 71">
          <a:extLst>
            <a:ext uri="{FF2B5EF4-FFF2-40B4-BE49-F238E27FC236}">
              <a16:creationId xmlns:a16="http://schemas.microsoft.com/office/drawing/2014/main" id="{2E274870-1F5B-4623-8861-AB97FB386C00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03" name="Text Box 72">
          <a:extLst>
            <a:ext uri="{FF2B5EF4-FFF2-40B4-BE49-F238E27FC236}">
              <a16:creationId xmlns:a16="http://schemas.microsoft.com/office/drawing/2014/main" id="{98A92458-B96A-4D0C-BC84-506765844077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04" name="Text Box 73">
          <a:extLst>
            <a:ext uri="{FF2B5EF4-FFF2-40B4-BE49-F238E27FC236}">
              <a16:creationId xmlns:a16="http://schemas.microsoft.com/office/drawing/2014/main" id="{47A720B7-B118-416F-ADE2-E765F73B2645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05" name="Text Box 46">
          <a:extLst>
            <a:ext uri="{FF2B5EF4-FFF2-40B4-BE49-F238E27FC236}">
              <a16:creationId xmlns:a16="http://schemas.microsoft.com/office/drawing/2014/main" id="{AB9A961C-E12C-41ED-8BFE-62DF33295BC8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06" name="Text Box 43">
          <a:extLst>
            <a:ext uri="{FF2B5EF4-FFF2-40B4-BE49-F238E27FC236}">
              <a16:creationId xmlns:a16="http://schemas.microsoft.com/office/drawing/2014/main" id="{FA1F1272-F45F-4FA1-898E-ED10CA840248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07" name="Text Box 46">
          <a:extLst>
            <a:ext uri="{FF2B5EF4-FFF2-40B4-BE49-F238E27FC236}">
              <a16:creationId xmlns:a16="http://schemas.microsoft.com/office/drawing/2014/main" id="{DD50605A-3F33-4FDE-8C07-2FCF577AA13E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08" name="Text Box 43">
          <a:extLst>
            <a:ext uri="{FF2B5EF4-FFF2-40B4-BE49-F238E27FC236}">
              <a16:creationId xmlns:a16="http://schemas.microsoft.com/office/drawing/2014/main" id="{3ACD70C6-9B28-462D-845B-BB394E9D1F60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09" name="Text Box 68">
          <a:extLst>
            <a:ext uri="{FF2B5EF4-FFF2-40B4-BE49-F238E27FC236}">
              <a16:creationId xmlns:a16="http://schemas.microsoft.com/office/drawing/2014/main" id="{9448A04B-4595-4324-AED9-28B722B23520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10" name="Text Box 69">
          <a:extLst>
            <a:ext uri="{FF2B5EF4-FFF2-40B4-BE49-F238E27FC236}">
              <a16:creationId xmlns:a16="http://schemas.microsoft.com/office/drawing/2014/main" id="{D7E4E6F5-34F9-488A-892E-DD838CDB0B92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11" name="Text Box 70">
          <a:extLst>
            <a:ext uri="{FF2B5EF4-FFF2-40B4-BE49-F238E27FC236}">
              <a16:creationId xmlns:a16="http://schemas.microsoft.com/office/drawing/2014/main" id="{2E7E69A3-CA25-4581-B0D7-9CE35187FC0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12" name="Text Box 71">
          <a:extLst>
            <a:ext uri="{FF2B5EF4-FFF2-40B4-BE49-F238E27FC236}">
              <a16:creationId xmlns:a16="http://schemas.microsoft.com/office/drawing/2014/main" id="{11909540-86D4-4AB0-A388-4EAFF244CA10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13" name="Text Box 72">
          <a:extLst>
            <a:ext uri="{FF2B5EF4-FFF2-40B4-BE49-F238E27FC236}">
              <a16:creationId xmlns:a16="http://schemas.microsoft.com/office/drawing/2014/main" id="{425CDCE5-17E2-47EE-A9A0-28D28FAA5414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14" name="Text Box 73">
          <a:extLst>
            <a:ext uri="{FF2B5EF4-FFF2-40B4-BE49-F238E27FC236}">
              <a16:creationId xmlns:a16="http://schemas.microsoft.com/office/drawing/2014/main" id="{DECD1A66-0E4C-4623-984C-3871165C7AD5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15" name="Text Box 46">
          <a:extLst>
            <a:ext uri="{FF2B5EF4-FFF2-40B4-BE49-F238E27FC236}">
              <a16:creationId xmlns:a16="http://schemas.microsoft.com/office/drawing/2014/main" id="{C06EECEF-A747-4EC7-97C6-46E7DD68AB55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16" name="Text Box 43">
          <a:extLst>
            <a:ext uri="{FF2B5EF4-FFF2-40B4-BE49-F238E27FC236}">
              <a16:creationId xmlns:a16="http://schemas.microsoft.com/office/drawing/2014/main" id="{A46CC8ED-919F-4B24-934E-7C65FE59D1C1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509E7815-508E-459C-915C-FF93988D98F1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18" name="Text Box 43">
          <a:extLst>
            <a:ext uri="{FF2B5EF4-FFF2-40B4-BE49-F238E27FC236}">
              <a16:creationId xmlns:a16="http://schemas.microsoft.com/office/drawing/2014/main" id="{99F15784-1278-454C-9505-A0CB9C73A54A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19" name="Text Box 68">
          <a:extLst>
            <a:ext uri="{FF2B5EF4-FFF2-40B4-BE49-F238E27FC236}">
              <a16:creationId xmlns:a16="http://schemas.microsoft.com/office/drawing/2014/main" id="{D327291F-0E6B-4FFD-B01C-19EFFCF90E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20" name="Text Box 69">
          <a:extLst>
            <a:ext uri="{FF2B5EF4-FFF2-40B4-BE49-F238E27FC236}">
              <a16:creationId xmlns:a16="http://schemas.microsoft.com/office/drawing/2014/main" id="{F755F56D-A0F6-4482-87B8-6858760AAD9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21" name="Text Box 70">
          <a:extLst>
            <a:ext uri="{FF2B5EF4-FFF2-40B4-BE49-F238E27FC236}">
              <a16:creationId xmlns:a16="http://schemas.microsoft.com/office/drawing/2014/main" id="{D91EFEB5-28F7-435B-813C-5E99226704E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22" name="Text Box 71">
          <a:extLst>
            <a:ext uri="{FF2B5EF4-FFF2-40B4-BE49-F238E27FC236}">
              <a16:creationId xmlns:a16="http://schemas.microsoft.com/office/drawing/2014/main" id="{72A7A87F-39C1-4415-A4F8-675ECCEBFF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23" name="Text Box 72">
          <a:extLst>
            <a:ext uri="{FF2B5EF4-FFF2-40B4-BE49-F238E27FC236}">
              <a16:creationId xmlns:a16="http://schemas.microsoft.com/office/drawing/2014/main" id="{1D649097-EF6A-45C8-9650-4B0AA579AB3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24" name="Text Box 73">
          <a:extLst>
            <a:ext uri="{FF2B5EF4-FFF2-40B4-BE49-F238E27FC236}">
              <a16:creationId xmlns:a16="http://schemas.microsoft.com/office/drawing/2014/main" id="{DA332B4F-A74A-4C0F-950E-008EB713A71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25" name="Text Box 46">
          <a:extLst>
            <a:ext uri="{FF2B5EF4-FFF2-40B4-BE49-F238E27FC236}">
              <a16:creationId xmlns:a16="http://schemas.microsoft.com/office/drawing/2014/main" id="{8D59AF86-2524-4E40-A0B8-FF6E6F047FA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26" name="Text Box 43">
          <a:extLst>
            <a:ext uri="{FF2B5EF4-FFF2-40B4-BE49-F238E27FC236}">
              <a16:creationId xmlns:a16="http://schemas.microsoft.com/office/drawing/2014/main" id="{5832843D-0D87-4968-A524-2CC300D6F96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27" name="Text Box 46">
          <a:extLst>
            <a:ext uri="{FF2B5EF4-FFF2-40B4-BE49-F238E27FC236}">
              <a16:creationId xmlns:a16="http://schemas.microsoft.com/office/drawing/2014/main" id="{D8BF53CA-4BDC-4E1C-BEA7-BC73891CEC9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28" name="Text Box 43">
          <a:extLst>
            <a:ext uri="{FF2B5EF4-FFF2-40B4-BE49-F238E27FC236}">
              <a16:creationId xmlns:a16="http://schemas.microsoft.com/office/drawing/2014/main" id="{4C16CC2F-4B8D-442A-BCD6-B6FBA67FC97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429" name="Text Box 10">
          <a:extLst>
            <a:ext uri="{FF2B5EF4-FFF2-40B4-BE49-F238E27FC236}">
              <a16:creationId xmlns:a16="http://schemas.microsoft.com/office/drawing/2014/main" id="{BA3BAE26-3FA2-4FDD-B3D0-6A94216E86D4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430" name="Text Box 11">
          <a:extLst>
            <a:ext uri="{FF2B5EF4-FFF2-40B4-BE49-F238E27FC236}">
              <a16:creationId xmlns:a16="http://schemas.microsoft.com/office/drawing/2014/main" id="{75C13A68-4F0F-4650-B137-014989D0D140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431" name="Text Box 65">
          <a:extLst>
            <a:ext uri="{FF2B5EF4-FFF2-40B4-BE49-F238E27FC236}">
              <a16:creationId xmlns:a16="http://schemas.microsoft.com/office/drawing/2014/main" id="{85DE0860-BEFD-41FE-AD6A-C3941DA4632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432" name="Text Box 91">
          <a:extLst>
            <a:ext uri="{FF2B5EF4-FFF2-40B4-BE49-F238E27FC236}">
              <a16:creationId xmlns:a16="http://schemas.microsoft.com/office/drawing/2014/main" id="{99F2C05A-CE81-425E-89D5-5BF516752C1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433" name="Text Box 65">
          <a:extLst>
            <a:ext uri="{FF2B5EF4-FFF2-40B4-BE49-F238E27FC236}">
              <a16:creationId xmlns:a16="http://schemas.microsoft.com/office/drawing/2014/main" id="{6BE7D7BF-2A27-44F2-A9AE-9E7E648369F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434" name="Text Box 91">
          <a:extLst>
            <a:ext uri="{FF2B5EF4-FFF2-40B4-BE49-F238E27FC236}">
              <a16:creationId xmlns:a16="http://schemas.microsoft.com/office/drawing/2014/main" id="{47B67555-56AC-484C-A436-D97AC4EEA52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435" name="Text Box 46">
          <a:extLst>
            <a:ext uri="{FF2B5EF4-FFF2-40B4-BE49-F238E27FC236}">
              <a16:creationId xmlns:a16="http://schemas.microsoft.com/office/drawing/2014/main" id="{1F947770-50F7-44BA-A704-B69204606C20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436" name="Text Box 43">
          <a:extLst>
            <a:ext uri="{FF2B5EF4-FFF2-40B4-BE49-F238E27FC236}">
              <a16:creationId xmlns:a16="http://schemas.microsoft.com/office/drawing/2014/main" id="{79692C5E-FC82-4459-B4E5-75B42F47696A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37" name="Text Box 68">
          <a:extLst>
            <a:ext uri="{FF2B5EF4-FFF2-40B4-BE49-F238E27FC236}">
              <a16:creationId xmlns:a16="http://schemas.microsoft.com/office/drawing/2014/main" id="{7104CD5A-A1C3-4928-BE83-0E0C8F1649A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38" name="Text Box 69">
          <a:extLst>
            <a:ext uri="{FF2B5EF4-FFF2-40B4-BE49-F238E27FC236}">
              <a16:creationId xmlns:a16="http://schemas.microsoft.com/office/drawing/2014/main" id="{6E23E3AF-F34D-451E-94AE-BEB6FB6FEB4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39" name="Text Box 70">
          <a:extLst>
            <a:ext uri="{FF2B5EF4-FFF2-40B4-BE49-F238E27FC236}">
              <a16:creationId xmlns:a16="http://schemas.microsoft.com/office/drawing/2014/main" id="{41E01ED1-4A64-4258-B4E1-5184C8C9187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40" name="Text Box 71">
          <a:extLst>
            <a:ext uri="{FF2B5EF4-FFF2-40B4-BE49-F238E27FC236}">
              <a16:creationId xmlns:a16="http://schemas.microsoft.com/office/drawing/2014/main" id="{86B7E358-7D68-4DBB-84BE-8BEC1B0E869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41" name="Text Box 72">
          <a:extLst>
            <a:ext uri="{FF2B5EF4-FFF2-40B4-BE49-F238E27FC236}">
              <a16:creationId xmlns:a16="http://schemas.microsoft.com/office/drawing/2014/main" id="{C54EC660-F97C-4447-8025-E0F7C531AB8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42" name="Text Box 73">
          <a:extLst>
            <a:ext uri="{FF2B5EF4-FFF2-40B4-BE49-F238E27FC236}">
              <a16:creationId xmlns:a16="http://schemas.microsoft.com/office/drawing/2014/main" id="{DB4DF853-5B49-429C-B8BD-CB56DC1B12C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43" name="Text Box 46">
          <a:extLst>
            <a:ext uri="{FF2B5EF4-FFF2-40B4-BE49-F238E27FC236}">
              <a16:creationId xmlns:a16="http://schemas.microsoft.com/office/drawing/2014/main" id="{56989A5A-D89E-445C-A398-A617C82492E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44" name="Text Box 43">
          <a:extLst>
            <a:ext uri="{FF2B5EF4-FFF2-40B4-BE49-F238E27FC236}">
              <a16:creationId xmlns:a16="http://schemas.microsoft.com/office/drawing/2014/main" id="{BD8C95B7-4B86-4885-BF9B-C0751AC56DE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45" name="Text Box 46">
          <a:extLst>
            <a:ext uri="{FF2B5EF4-FFF2-40B4-BE49-F238E27FC236}">
              <a16:creationId xmlns:a16="http://schemas.microsoft.com/office/drawing/2014/main" id="{B255F560-F4AE-4FBB-9DCD-5DE4D0B2504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46" name="Text Box 43">
          <a:extLst>
            <a:ext uri="{FF2B5EF4-FFF2-40B4-BE49-F238E27FC236}">
              <a16:creationId xmlns:a16="http://schemas.microsoft.com/office/drawing/2014/main" id="{64B4F344-E9ED-4165-A751-3F3649C8734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47" name="Text Box 68">
          <a:extLst>
            <a:ext uri="{FF2B5EF4-FFF2-40B4-BE49-F238E27FC236}">
              <a16:creationId xmlns:a16="http://schemas.microsoft.com/office/drawing/2014/main" id="{F2EF3BD1-47DD-4BDC-9C47-315BD26EF13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48" name="Text Box 69">
          <a:extLst>
            <a:ext uri="{FF2B5EF4-FFF2-40B4-BE49-F238E27FC236}">
              <a16:creationId xmlns:a16="http://schemas.microsoft.com/office/drawing/2014/main" id="{898ECF48-A0C0-470C-B6B9-788F51DD480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49" name="Text Box 70">
          <a:extLst>
            <a:ext uri="{FF2B5EF4-FFF2-40B4-BE49-F238E27FC236}">
              <a16:creationId xmlns:a16="http://schemas.microsoft.com/office/drawing/2014/main" id="{2E19A243-3E55-4D6C-A2BB-A321FDFD48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50" name="Text Box 71">
          <a:extLst>
            <a:ext uri="{FF2B5EF4-FFF2-40B4-BE49-F238E27FC236}">
              <a16:creationId xmlns:a16="http://schemas.microsoft.com/office/drawing/2014/main" id="{386F51B1-DF55-4098-A5F7-437DF1058A2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51" name="Text Box 72">
          <a:extLst>
            <a:ext uri="{FF2B5EF4-FFF2-40B4-BE49-F238E27FC236}">
              <a16:creationId xmlns:a16="http://schemas.microsoft.com/office/drawing/2014/main" id="{B1E40FF7-5FD2-4FA6-872A-22E2F564B36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52" name="Text Box 73">
          <a:extLst>
            <a:ext uri="{FF2B5EF4-FFF2-40B4-BE49-F238E27FC236}">
              <a16:creationId xmlns:a16="http://schemas.microsoft.com/office/drawing/2014/main" id="{01FC611B-C9EE-4DE8-B6C3-B5C5BB49DC9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53" name="Text Box 46">
          <a:extLst>
            <a:ext uri="{FF2B5EF4-FFF2-40B4-BE49-F238E27FC236}">
              <a16:creationId xmlns:a16="http://schemas.microsoft.com/office/drawing/2014/main" id="{7C3DA739-1A5E-4FA2-B357-B0B4A5A407D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54" name="Text Box 43">
          <a:extLst>
            <a:ext uri="{FF2B5EF4-FFF2-40B4-BE49-F238E27FC236}">
              <a16:creationId xmlns:a16="http://schemas.microsoft.com/office/drawing/2014/main" id="{2A745145-4153-4A38-A45F-DA31217FFC1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55" name="Text Box 46">
          <a:extLst>
            <a:ext uri="{FF2B5EF4-FFF2-40B4-BE49-F238E27FC236}">
              <a16:creationId xmlns:a16="http://schemas.microsoft.com/office/drawing/2014/main" id="{6E7E6439-481F-4259-A834-0FFF3F62258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56" name="Text Box 43">
          <a:extLst>
            <a:ext uri="{FF2B5EF4-FFF2-40B4-BE49-F238E27FC236}">
              <a16:creationId xmlns:a16="http://schemas.microsoft.com/office/drawing/2014/main" id="{06CA28C4-847F-488A-A6E2-C1EC8F22349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57" name="Text Box 68">
          <a:extLst>
            <a:ext uri="{FF2B5EF4-FFF2-40B4-BE49-F238E27FC236}">
              <a16:creationId xmlns:a16="http://schemas.microsoft.com/office/drawing/2014/main" id="{09E3579A-A5FF-4D57-B749-1F93FE1994D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58" name="Text Box 69">
          <a:extLst>
            <a:ext uri="{FF2B5EF4-FFF2-40B4-BE49-F238E27FC236}">
              <a16:creationId xmlns:a16="http://schemas.microsoft.com/office/drawing/2014/main" id="{6FC47CFE-2779-4BC2-8DA1-C8B70AFEE91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59" name="Text Box 70">
          <a:extLst>
            <a:ext uri="{FF2B5EF4-FFF2-40B4-BE49-F238E27FC236}">
              <a16:creationId xmlns:a16="http://schemas.microsoft.com/office/drawing/2014/main" id="{12E50A6E-F150-423F-909B-B69E4E38900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60" name="Text Box 71">
          <a:extLst>
            <a:ext uri="{FF2B5EF4-FFF2-40B4-BE49-F238E27FC236}">
              <a16:creationId xmlns:a16="http://schemas.microsoft.com/office/drawing/2014/main" id="{7E14B25F-8FC8-4857-80FF-54F17E2D142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61" name="Text Box 72">
          <a:extLst>
            <a:ext uri="{FF2B5EF4-FFF2-40B4-BE49-F238E27FC236}">
              <a16:creationId xmlns:a16="http://schemas.microsoft.com/office/drawing/2014/main" id="{90F1C089-8CEC-4A74-B7BC-476F37CCC49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62" name="Text Box 73">
          <a:extLst>
            <a:ext uri="{FF2B5EF4-FFF2-40B4-BE49-F238E27FC236}">
              <a16:creationId xmlns:a16="http://schemas.microsoft.com/office/drawing/2014/main" id="{4489DDD8-2BEC-4AC9-913E-9EE0536CA4C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63" name="Text Box 46">
          <a:extLst>
            <a:ext uri="{FF2B5EF4-FFF2-40B4-BE49-F238E27FC236}">
              <a16:creationId xmlns:a16="http://schemas.microsoft.com/office/drawing/2014/main" id="{16B13DC3-EF4A-4BB6-9039-D0D1D6690A2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64" name="Text Box 43">
          <a:extLst>
            <a:ext uri="{FF2B5EF4-FFF2-40B4-BE49-F238E27FC236}">
              <a16:creationId xmlns:a16="http://schemas.microsoft.com/office/drawing/2014/main" id="{B1A49BCE-5910-45F4-AC9F-9CF497470DC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65" name="Text Box 46">
          <a:extLst>
            <a:ext uri="{FF2B5EF4-FFF2-40B4-BE49-F238E27FC236}">
              <a16:creationId xmlns:a16="http://schemas.microsoft.com/office/drawing/2014/main" id="{848C47BC-8647-4E83-A36E-5E7A0CE6134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66" name="Text Box 43">
          <a:extLst>
            <a:ext uri="{FF2B5EF4-FFF2-40B4-BE49-F238E27FC236}">
              <a16:creationId xmlns:a16="http://schemas.microsoft.com/office/drawing/2014/main" id="{3213625A-6393-4A47-A606-EDACBEC78C5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467" name="Text Box 10">
          <a:extLst>
            <a:ext uri="{FF2B5EF4-FFF2-40B4-BE49-F238E27FC236}">
              <a16:creationId xmlns:a16="http://schemas.microsoft.com/office/drawing/2014/main" id="{BD98CCB9-F8AD-48BB-8FF8-C0372633FD3D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468" name="Text Box 11">
          <a:extLst>
            <a:ext uri="{FF2B5EF4-FFF2-40B4-BE49-F238E27FC236}">
              <a16:creationId xmlns:a16="http://schemas.microsoft.com/office/drawing/2014/main" id="{E01948CA-261D-4DED-B8E5-B399CD81645B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469" name="Text Box 65">
          <a:extLst>
            <a:ext uri="{FF2B5EF4-FFF2-40B4-BE49-F238E27FC236}">
              <a16:creationId xmlns:a16="http://schemas.microsoft.com/office/drawing/2014/main" id="{BD7596D3-8BC9-44FF-A6E0-04D3DD2F444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470" name="Text Box 91">
          <a:extLst>
            <a:ext uri="{FF2B5EF4-FFF2-40B4-BE49-F238E27FC236}">
              <a16:creationId xmlns:a16="http://schemas.microsoft.com/office/drawing/2014/main" id="{AF9E6055-2A7E-404C-85D2-0327C9F8D96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471" name="Text Box 65">
          <a:extLst>
            <a:ext uri="{FF2B5EF4-FFF2-40B4-BE49-F238E27FC236}">
              <a16:creationId xmlns:a16="http://schemas.microsoft.com/office/drawing/2014/main" id="{CFE2AE8F-E0FB-48D3-BF9E-383D5D2CBBE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472" name="Text Box 91">
          <a:extLst>
            <a:ext uri="{FF2B5EF4-FFF2-40B4-BE49-F238E27FC236}">
              <a16:creationId xmlns:a16="http://schemas.microsoft.com/office/drawing/2014/main" id="{796C3754-D7A7-4913-A38F-9E8D84E9F9E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473" name="Text Box 46">
          <a:extLst>
            <a:ext uri="{FF2B5EF4-FFF2-40B4-BE49-F238E27FC236}">
              <a16:creationId xmlns:a16="http://schemas.microsoft.com/office/drawing/2014/main" id="{531EEDEF-BBC9-4CD4-9791-28F6236137E8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474" name="Text Box 43">
          <a:extLst>
            <a:ext uri="{FF2B5EF4-FFF2-40B4-BE49-F238E27FC236}">
              <a16:creationId xmlns:a16="http://schemas.microsoft.com/office/drawing/2014/main" id="{1A7FC16D-B4CA-4DD0-A4D2-2B95AD6BC5F0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75" name="Text Box 68">
          <a:extLst>
            <a:ext uri="{FF2B5EF4-FFF2-40B4-BE49-F238E27FC236}">
              <a16:creationId xmlns:a16="http://schemas.microsoft.com/office/drawing/2014/main" id="{4DB65EC5-5352-45BF-8ACB-7BE1924D9BC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76" name="Text Box 69">
          <a:extLst>
            <a:ext uri="{FF2B5EF4-FFF2-40B4-BE49-F238E27FC236}">
              <a16:creationId xmlns:a16="http://schemas.microsoft.com/office/drawing/2014/main" id="{BD313169-461C-455D-BABF-8118321E2F9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77" name="Text Box 70">
          <a:extLst>
            <a:ext uri="{FF2B5EF4-FFF2-40B4-BE49-F238E27FC236}">
              <a16:creationId xmlns:a16="http://schemas.microsoft.com/office/drawing/2014/main" id="{117606F1-5382-4789-8239-E48B3C5346F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78" name="Text Box 71">
          <a:extLst>
            <a:ext uri="{FF2B5EF4-FFF2-40B4-BE49-F238E27FC236}">
              <a16:creationId xmlns:a16="http://schemas.microsoft.com/office/drawing/2014/main" id="{B4E41AD3-1463-4D56-B6AF-9FFEAE3C681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79" name="Text Box 72">
          <a:extLst>
            <a:ext uri="{FF2B5EF4-FFF2-40B4-BE49-F238E27FC236}">
              <a16:creationId xmlns:a16="http://schemas.microsoft.com/office/drawing/2014/main" id="{38FD16DE-063C-4043-8DEC-BFDD5532A88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80" name="Text Box 73">
          <a:extLst>
            <a:ext uri="{FF2B5EF4-FFF2-40B4-BE49-F238E27FC236}">
              <a16:creationId xmlns:a16="http://schemas.microsoft.com/office/drawing/2014/main" id="{3A48799A-E185-49FA-9C86-A2C72DB815F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81" name="Text Box 46">
          <a:extLst>
            <a:ext uri="{FF2B5EF4-FFF2-40B4-BE49-F238E27FC236}">
              <a16:creationId xmlns:a16="http://schemas.microsoft.com/office/drawing/2014/main" id="{B2CC3BA8-12AD-411D-AF3D-105F5C8B660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82" name="Text Box 43">
          <a:extLst>
            <a:ext uri="{FF2B5EF4-FFF2-40B4-BE49-F238E27FC236}">
              <a16:creationId xmlns:a16="http://schemas.microsoft.com/office/drawing/2014/main" id="{BF4921AF-BB7E-4B51-9DD1-AA536CD547E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83" name="Text Box 46">
          <a:extLst>
            <a:ext uri="{FF2B5EF4-FFF2-40B4-BE49-F238E27FC236}">
              <a16:creationId xmlns:a16="http://schemas.microsoft.com/office/drawing/2014/main" id="{0EFF1E70-80D3-4733-9CF2-D458DB7BABB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84" name="Text Box 43">
          <a:extLst>
            <a:ext uri="{FF2B5EF4-FFF2-40B4-BE49-F238E27FC236}">
              <a16:creationId xmlns:a16="http://schemas.microsoft.com/office/drawing/2014/main" id="{0FDB14D9-6108-4A47-9531-D61EB07FE66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85" name="Text Box 68">
          <a:extLst>
            <a:ext uri="{FF2B5EF4-FFF2-40B4-BE49-F238E27FC236}">
              <a16:creationId xmlns:a16="http://schemas.microsoft.com/office/drawing/2014/main" id="{375B6E38-BE00-4230-805E-266CC3A5CA3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86" name="Text Box 69">
          <a:extLst>
            <a:ext uri="{FF2B5EF4-FFF2-40B4-BE49-F238E27FC236}">
              <a16:creationId xmlns:a16="http://schemas.microsoft.com/office/drawing/2014/main" id="{E023C79F-14E8-4E44-A94A-1DE48C31296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87" name="Text Box 70">
          <a:extLst>
            <a:ext uri="{FF2B5EF4-FFF2-40B4-BE49-F238E27FC236}">
              <a16:creationId xmlns:a16="http://schemas.microsoft.com/office/drawing/2014/main" id="{B4E2F93F-3136-4CF3-9141-DEEF4726E80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88" name="Text Box 71">
          <a:extLst>
            <a:ext uri="{FF2B5EF4-FFF2-40B4-BE49-F238E27FC236}">
              <a16:creationId xmlns:a16="http://schemas.microsoft.com/office/drawing/2014/main" id="{2AFA91D0-5CE3-4E8D-BC6F-1B3A9747961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89" name="Text Box 72">
          <a:extLst>
            <a:ext uri="{FF2B5EF4-FFF2-40B4-BE49-F238E27FC236}">
              <a16:creationId xmlns:a16="http://schemas.microsoft.com/office/drawing/2014/main" id="{6B019681-3CA7-4C47-94EC-672BD3E312B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90" name="Text Box 73">
          <a:extLst>
            <a:ext uri="{FF2B5EF4-FFF2-40B4-BE49-F238E27FC236}">
              <a16:creationId xmlns:a16="http://schemas.microsoft.com/office/drawing/2014/main" id="{11F5D7C7-52F9-4FDC-9AAE-420A1A0358A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91" name="Text Box 46">
          <a:extLst>
            <a:ext uri="{FF2B5EF4-FFF2-40B4-BE49-F238E27FC236}">
              <a16:creationId xmlns:a16="http://schemas.microsoft.com/office/drawing/2014/main" id="{5CEA17F7-006B-41D7-91A3-13F28664504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92" name="Text Box 43">
          <a:extLst>
            <a:ext uri="{FF2B5EF4-FFF2-40B4-BE49-F238E27FC236}">
              <a16:creationId xmlns:a16="http://schemas.microsoft.com/office/drawing/2014/main" id="{3638AF43-A6A3-4BF1-83AC-66270EDC1D4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93" name="Text Box 46">
          <a:extLst>
            <a:ext uri="{FF2B5EF4-FFF2-40B4-BE49-F238E27FC236}">
              <a16:creationId xmlns:a16="http://schemas.microsoft.com/office/drawing/2014/main" id="{23F90D4B-E3B0-4A70-A398-B1A38FEE64D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94" name="Text Box 43">
          <a:extLst>
            <a:ext uri="{FF2B5EF4-FFF2-40B4-BE49-F238E27FC236}">
              <a16:creationId xmlns:a16="http://schemas.microsoft.com/office/drawing/2014/main" id="{87AD8C29-3981-475C-85C3-5366C77DD87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95" name="Text Box 68">
          <a:extLst>
            <a:ext uri="{FF2B5EF4-FFF2-40B4-BE49-F238E27FC236}">
              <a16:creationId xmlns:a16="http://schemas.microsoft.com/office/drawing/2014/main" id="{DA7660C4-7F33-44C7-9816-AC91ED6FB9B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96" name="Text Box 69">
          <a:extLst>
            <a:ext uri="{FF2B5EF4-FFF2-40B4-BE49-F238E27FC236}">
              <a16:creationId xmlns:a16="http://schemas.microsoft.com/office/drawing/2014/main" id="{47070D08-9AC3-4906-AB74-1F253491D03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97" name="Text Box 70">
          <a:extLst>
            <a:ext uri="{FF2B5EF4-FFF2-40B4-BE49-F238E27FC236}">
              <a16:creationId xmlns:a16="http://schemas.microsoft.com/office/drawing/2014/main" id="{B3072BFF-A75E-453B-B4EC-89AD7F4A72E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98" name="Text Box 71">
          <a:extLst>
            <a:ext uri="{FF2B5EF4-FFF2-40B4-BE49-F238E27FC236}">
              <a16:creationId xmlns:a16="http://schemas.microsoft.com/office/drawing/2014/main" id="{4B1B2EBC-0C48-4CD7-9AF3-BC086BAC8D6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99" name="Text Box 72">
          <a:extLst>
            <a:ext uri="{FF2B5EF4-FFF2-40B4-BE49-F238E27FC236}">
              <a16:creationId xmlns:a16="http://schemas.microsoft.com/office/drawing/2014/main" id="{0F9A8472-A379-4162-8C7D-8BFE9FBACA9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00" name="Text Box 73">
          <a:extLst>
            <a:ext uri="{FF2B5EF4-FFF2-40B4-BE49-F238E27FC236}">
              <a16:creationId xmlns:a16="http://schemas.microsoft.com/office/drawing/2014/main" id="{AD4466D0-28EA-44B5-BEE2-9B4C7D2D53E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01" name="Text Box 46">
          <a:extLst>
            <a:ext uri="{FF2B5EF4-FFF2-40B4-BE49-F238E27FC236}">
              <a16:creationId xmlns:a16="http://schemas.microsoft.com/office/drawing/2014/main" id="{2A45B7D4-B5E5-40FF-89D6-F62A3D6FB4F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02" name="Text Box 43">
          <a:extLst>
            <a:ext uri="{FF2B5EF4-FFF2-40B4-BE49-F238E27FC236}">
              <a16:creationId xmlns:a16="http://schemas.microsoft.com/office/drawing/2014/main" id="{2B9DCB95-AFB4-47D1-AEA3-691A245F947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03" name="Text Box 46">
          <a:extLst>
            <a:ext uri="{FF2B5EF4-FFF2-40B4-BE49-F238E27FC236}">
              <a16:creationId xmlns:a16="http://schemas.microsoft.com/office/drawing/2014/main" id="{9044FC8D-D3BE-4DAF-82FB-9E42B1564A5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04" name="Text Box 43">
          <a:extLst>
            <a:ext uri="{FF2B5EF4-FFF2-40B4-BE49-F238E27FC236}">
              <a16:creationId xmlns:a16="http://schemas.microsoft.com/office/drawing/2014/main" id="{0C79AB0A-DE46-45EE-9628-6B36F070F2B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505" name="Text Box 10">
          <a:extLst>
            <a:ext uri="{FF2B5EF4-FFF2-40B4-BE49-F238E27FC236}">
              <a16:creationId xmlns:a16="http://schemas.microsoft.com/office/drawing/2014/main" id="{81D86128-7363-468E-B17E-718C98CD87DF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506" name="Text Box 11">
          <a:extLst>
            <a:ext uri="{FF2B5EF4-FFF2-40B4-BE49-F238E27FC236}">
              <a16:creationId xmlns:a16="http://schemas.microsoft.com/office/drawing/2014/main" id="{680F93BA-EB9F-4D85-8A05-6704B3E5F1A4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07" name="Text Box 65">
          <a:extLst>
            <a:ext uri="{FF2B5EF4-FFF2-40B4-BE49-F238E27FC236}">
              <a16:creationId xmlns:a16="http://schemas.microsoft.com/office/drawing/2014/main" id="{ACA73573-1136-4BDC-B466-5B7DA10577E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08" name="Text Box 91">
          <a:extLst>
            <a:ext uri="{FF2B5EF4-FFF2-40B4-BE49-F238E27FC236}">
              <a16:creationId xmlns:a16="http://schemas.microsoft.com/office/drawing/2014/main" id="{987602B4-E74A-42B5-A3C4-C9E1418E9C4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09" name="Text Box 65">
          <a:extLst>
            <a:ext uri="{FF2B5EF4-FFF2-40B4-BE49-F238E27FC236}">
              <a16:creationId xmlns:a16="http://schemas.microsoft.com/office/drawing/2014/main" id="{2DE4FBF3-FE93-4B8F-B30F-27FF806000F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10" name="Text Box 91">
          <a:extLst>
            <a:ext uri="{FF2B5EF4-FFF2-40B4-BE49-F238E27FC236}">
              <a16:creationId xmlns:a16="http://schemas.microsoft.com/office/drawing/2014/main" id="{E50AE4F8-670D-4D0B-8B83-BC05A6161FA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11" name="Text Box 46">
          <a:extLst>
            <a:ext uri="{FF2B5EF4-FFF2-40B4-BE49-F238E27FC236}">
              <a16:creationId xmlns:a16="http://schemas.microsoft.com/office/drawing/2014/main" id="{9D8FED00-349D-4C48-B9AD-7315E3395DD5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12" name="Text Box 43">
          <a:extLst>
            <a:ext uri="{FF2B5EF4-FFF2-40B4-BE49-F238E27FC236}">
              <a16:creationId xmlns:a16="http://schemas.microsoft.com/office/drawing/2014/main" id="{7A721C42-97E1-4302-8C26-4053C1745925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13" name="Text Box 68">
          <a:extLst>
            <a:ext uri="{FF2B5EF4-FFF2-40B4-BE49-F238E27FC236}">
              <a16:creationId xmlns:a16="http://schemas.microsoft.com/office/drawing/2014/main" id="{F9695F24-CC29-457C-8813-9E79C438EAE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14" name="Text Box 69">
          <a:extLst>
            <a:ext uri="{FF2B5EF4-FFF2-40B4-BE49-F238E27FC236}">
              <a16:creationId xmlns:a16="http://schemas.microsoft.com/office/drawing/2014/main" id="{62427C48-CBA1-46E0-89D3-44B38B2C771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15" name="Text Box 70">
          <a:extLst>
            <a:ext uri="{FF2B5EF4-FFF2-40B4-BE49-F238E27FC236}">
              <a16:creationId xmlns:a16="http://schemas.microsoft.com/office/drawing/2014/main" id="{9BFC77C0-D0D9-494E-A624-A91B976813A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16" name="Text Box 71">
          <a:extLst>
            <a:ext uri="{FF2B5EF4-FFF2-40B4-BE49-F238E27FC236}">
              <a16:creationId xmlns:a16="http://schemas.microsoft.com/office/drawing/2014/main" id="{E9F0A2A5-4F86-436B-8B0F-A6BD059F9BC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17" name="Text Box 72">
          <a:extLst>
            <a:ext uri="{FF2B5EF4-FFF2-40B4-BE49-F238E27FC236}">
              <a16:creationId xmlns:a16="http://schemas.microsoft.com/office/drawing/2014/main" id="{C0F3A777-311E-4CAB-A29D-0835304F1D2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18" name="Text Box 73">
          <a:extLst>
            <a:ext uri="{FF2B5EF4-FFF2-40B4-BE49-F238E27FC236}">
              <a16:creationId xmlns:a16="http://schemas.microsoft.com/office/drawing/2014/main" id="{A2D7BF91-CDFB-43DF-8B38-05982EE87E1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19" name="Text Box 46">
          <a:extLst>
            <a:ext uri="{FF2B5EF4-FFF2-40B4-BE49-F238E27FC236}">
              <a16:creationId xmlns:a16="http://schemas.microsoft.com/office/drawing/2014/main" id="{CD2A1139-1DC0-400F-ADA7-8CE88B12D89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20" name="Text Box 43">
          <a:extLst>
            <a:ext uri="{FF2B5EF4-FFF2-40B4-BE49-F238E27FC236}">
              <a16:creationId xmlns:a16="http://schemas.microsoft.com/office/drawing/2014/main" id="{75472218-B448-4DC5-A24A-1EA6BB78348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21" name="Text Box 46">
          <a:extLst>
            <a:ext uri="{FF2B5EF4-FFF2-40B4-BE49-F238E27FC236}">
              <a16:creationId xmlns:a16="http://schemas.microsoft.com/office/drawing/2014/main" id="{F8A24CFC-CF16-409E-909C-928277FB43C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22" name="Text Box 43">
          <a:extLst>
            <a:ext uri="{FF2B5EF4-FFF2-40B4-BE49-F238E27FC236}">
              <a16:creationId xmlns:a16="http://schemas.microsoft.com/office/drawing/2014/main" id="{BA62FE8D-37C8-459F-BD99-5E77E64091F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23" name="Text Box 68">
          <a:extLst>
            <a:ext uri="{FF2B5EF4-FFF2-40B4-BE49-F238E27FC236}">
              <a16:creationId xmlns:a16="http://schemas.microsoft.com/office/drawing/2014/main" id="{EFB5BF59-A67C-4802-BD50-F3AEC2C6F88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24" name="Text Box 69">
          <a:extLst>
            <a:ext uri="{FF2B5EF4-FFF2-40B4-BE49-F238E27FC236}">
              <a16:creationId xmlns:a16="http://schemas.microsoft.com/office/drawing/2014/main" id="{0D5D21D8-C6D9-4077-A9F2-E4106892B72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25" name="Text Box 70">
          <a:extLst>
            <a:ext uri="{FF2B5EF4-FFF2-40B4-BE49-F238E27FC236}">
              <a16:creationId xmlns:a16="http://schemas.microsoft.com/office/drawing/2014/main" id="{700AA257-CBC7-437F-AFF3-9B4DF8B48EB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26" name="Text Box 71">
          <a:extLst>
            <a:ext uri="{FF2B5EF4-FFF2-40B4-BE49-F238E27FC236}">
              <a16:creationId xmlns:a16="http://schemas.microsoft.com/office/drawing/2014/main" id="{371A610C-33B9-4FFB-ADD2-7ED127359E0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27" name="Text Box 72">
          <a:extLst>
            <a:ext uri="{FF2B5EF4-FFF2-40B4-BE49-F238E27FC236}">
              <a16:creationId xmlns:a16="http://schemas.microsoft.com/office/drawing/2014/main" id="{61052D18-BC9D-4BC3-9AEE-CDE0578E554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28" name="Text Box 73">
          <a:extLst>
            <a:ext uri="{FF2B5EF4-FFF2-40B4-BE49-F238E27FC236}">
              <a16:creationId xmlns:a16="http://schemas.microsoft.com/office/drawing/2014/main" id="{4F12A76C-2D03-49E9-B336-F1BBC8CF484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29" name="Text Box 46">
          <a:extLst>
            <a:ext uri="{FF2B5EF4-FFF2-40B4-BE49-F238E27FC236}">
              <a16:creationId xmlns:a16="http://schemas.microsoft.com/office/drawing/2014/main" id="{9C2DF37C-BC9F-4EA1-91EE-C5B95006C29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30" name="Text Box 43">
          <a:extLst>
            <a:ext uri="{FF2B5EF4-FFF2-40B4-BE49-F238E27FC236}">
              <a16:creationId xmlns:a16="http://schemas.microsoft.com/office/drawing/2014/main" id="{91F1F82C-B729-467E-BBA3-1324391E47A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31" name="Text Box 46">
          <a:extLst>
            <a:ext uri="{FF2B5EF4-FFF2-40B4-BE49-F238E27FC236}">
              <a16:creationId xmlns:a16="http://schemas.microsoft.com/office/drawing/2014/main" id="{5312788C-5F04-4D5B-B74E-589E5F51BB8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32" name="Text Box 43">
          <a:extLst>
            <a:ext uri="{FF2B5EF4-FFF2-40B4-BE49-F238E27FC236}">
              <a16:creationId xmlns:a16="http://schemas.microsoft.com/office/drawing/2014/main" id="{5A73716A-5F05-4A83-8D54-D868294B71F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33" name="Text Box 68">
          <a:extLst>
            <a:ext uri="{FF2B5EF4-FFF2-40B4-BE49-F238E27FC236}">
              <a16:creationId xmlns:a16="http://schemas.microsoft.com/office/drawing/2014/main" id="{C63F1A82-2A14-49B6-B381-8D2BDFAC681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34" name="Text Box 69">
          <a:extLst>
            <a:ext uri="{FF2B5EF4-FFF2-40B4-BE49-F238E27FC236}">
              <a16:creationId xmlns:a16="http://schemas.microsoft.com/office/drawing/2014/main" id="{2A2A633F-5539-4B98-9025-E5FA22B29FF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35" name="Text Box 70">
          <a:extLst>
            <a:ext uri="{FF2B5EF4-FFF2-40B4-BE49-F238E27FC236}">
              <a16:creationId xmlns:a16="http://schemas.microsoft.com/office/drawing/2014/main" id="{3407D86E-DB3E-4010-899C-DE88F9840C9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36" name="Text Box 71">
          <a:extLst>
            <a:ext uri="{FF2B5EF4-FFF2-40B4-BE49-F238E27FC236}">
              <a16:creationId xmlns:a16="http://schemas.microsoft.com/office/drawing/2014/main" id="{99F339B5-4783-4ABB-BEE8-5E2A4CD642F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37" name="Text Box 72">
          <a:extLst>
            <a:ext uri="{FF2B5EF4-FFF2-40B4-BE49-F238E27FC236}">
              <a16:creationId xmlns:a16="http://schemas.microsoft.com/office/drawing/2014/main" id="{77042EFC-9124-4A92-873D-8AF710D771C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38" name="Text Box 73">
          <a:extLst>
            <a:ext uri="{FF2B5EF4-FFF2-40B4-BE49-F238E27FC236}">
              <a16:creationId xmlns:a16="http://schemas.microsoft.com/office/drawing/2014/main" id="{82C9414A-2D8F-4069-915F-619D8DC76F9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39" name="Text Box 46">
          <a:extLst>
            <a:ext uri="{FF2B5EF4-FFF2-40B4-BE49-F238E27FC236}">
              <a16:creationId xmlns:a16="http://schemas.microsoft.com/office/drawing/2014/main" id="{39A9B1D1-78EE-474F-8492-245A546D79C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40" name="Text Box 43">
          <a:extLst>
            <a:ext uri="{FF2B5EF4-FFF2-40B4-BE49-F238E27FC236}">
              <a16:creationId xmlns:a16="http://schemas.microsoft.com/office/drawing/2014/main" id="{A0C8C5B3-2418-4ACC-A50D-790AE073006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41" name="Text Box 46">
          <a:extLst>
            <a:ext uri="{FF2B5EF4-FFF2-40B4-BE49-F238E27FC236}">
              <a16:creationId xmlns:a16="http://schemas.microsoft.com/office/drawing/2014/main" id="{8F4B41A2-D101-4F9D-9DA6-B065A40A1F1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42" name="Text Box 43">
          <a:extLst>
            <a:ext uri="{FF2B5EF4-FFF2-40B4-BE49-F238E27FC236}">
              <a16:creationId xmlns:a16="http://schemas.microsoft.com/office/drawing/2014/main" id="{561462BB-6F47-46DB-99DB-C9A8799F6F0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43" name="Text Box 65">
          <a:extLst>
            <a:ext uri="{FF2B5EF4-FFF2-40B4-BE49-F238E27FC236}">
              <a16:creationId xmlns:a16="http://schemas.microsoft.com/office/drawing/2014/main" id="{5D022510-8D43-4513-91EE-753D2CDAB4A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44" name="Text Box 91">
          <a:extLst>
            <a:ext uri="{FF2B5EF4-FFF2-40B4-BE49-F238E27FC236}">
              <a16:creationId xmlns:a16="http://schemas.microsoft.com/office/drawing/2014/main" id="{5BB20AEF-F92A-4939-8AF0-916D36C08CC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45" name="Text Box 65">
          <a:extLst>
            <a:ext uri="{FF2B5EF4-FFF2-40B4-BE49-F238E27FC236}">
              <a16:creationId xmlns:a16="http://schemas.microsoft.com/office/drawing/2014/main" id="{868B5253-798A-47B1-9EDB-2C2BADD4EBB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46" name="Text Box 91">
          <a:extLst>
            <a:ext uri="{FF2B5EF4-FFF2-40B4-BE49-F238E27FC236}">
              <a16:creationId xmlns:a16="http://schemas.microsoft.com/office/drawing/2014/main" id="{E5292D27-EC7F-4BC2-85C6-27DFC3707A5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47" name="Text Box 46">
          <a:extLst>
            <a:ext uri="{FF2B5EF4-FFF2-40B4-BE49-F238E27FC236}">
              <a16:creationId xmlns:a16="http://schemas.microsoft.com/office/drawing/2014/main" id="{7788DFE3-A01E-494E-999A-B82BE3A54582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48" name="Text Box 43">
          <a:extLst>
            <a:ext uri="{FF2B5EF4-FFF2-40B4-BE49-F238E27FC236}">
              <a16:creationId xmlns:a16="http://schemas.microsoft.com/office/drawing/2014/main" id="{2EB0E2E7-4942-45D6-B8FF-6D2709D5D453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49" name="Text Box 68">
          <a:extLst>
            <a:ext uri="{FF2B5EF4-FFF2-40B4-BE49-F238E27FC236}">
              <a16:creationId xmlns:a16="http://schemas.microsoft.com/office/drawing/2014/main" id="{C0D7F902-7F9D-4625-84AD-C0EC4CC730E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50" name="Text Box 69">
          <a:extLst>
            <a:ext uri="{FF2B5EF4-FFF2-40B4-BE49-F238E27FC236}">
              <a16:creationId xmlns:a16="http://schemas.microsoft.com/office/drawing/2014/main" id="{C40D3699-26BE-4A34-AC4E-259F7B865EF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51" name="Text Box 70">
          <a:extLst>
            <a:ext uri="{FF2B5EF4-FFF2-40B4-BE49-F238E27FC236}">
              <a16:creationId xmlns:a16="http://schemas.microsoft.com/office/drawing/2014/main" id="{DC0A6C48-36B9-429A-8437-75D5E21BB41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52" name="Text Box 71">
          <a:extLst>
            <a:ext uri="{FF2B5EF4-FFF2-40B4-BE49-F238E27FC236}">
              <a16:creationId xmlns:a16="http://schemas.microsoft.com/office/drawing/2014/main" id="{8E117270-B543-41E0-A094-EDFC67BF0CE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53" name="Text Box 72">
          <a:extLst>
            <a:ext uri="{FF2B5EF4-FFF2-40B4-BE49-F238E27FC236}">
              <a16:creationId xmlns:a16="http://schemas.microsoft.com/office/drawing/2014/main" id="{4058A7AE-AA2D-4A23-BB04-02C9F7B98AA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54" name="Text Box 73">
          <a:extLst>
            <a:ext uri="{FF2B5EF4-FFF2-40B4-BE49-F238E27FC236}">
              <a16:creationId xmlns:a16="http://schemas.microsoft.com/office/drawing/2014/main" id="{E12A2BD5-7764-4A97-849F-64CDBCEB4AF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55" name="Text Box 46">
          <a:extLst>
            <a:ext uri="{FF2B5EF4-FFF2-40B4-BE49-F238E27FC236}">
              <a16:creationId xmlns:a16="http://schemas.microsoft.com/office/drawing/2014/main" id="{719B410B-6E12-4EDA-9001-F57B89E0AE8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56" name="Text Box 43">
          <a:extLst>
            <a:ext uri="{FF2B5EF4-FFF2-40B4-BE49-F238E27FC236}">
              <a16:creationId xmlns:a16="http://schemas.microsoft.com/office/drawing/2014/main" id="{0CED910E-D4B6-4214-9BC3-F8B06803097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57" name="Text Box 46">
          <a:extLst>
            <a:ext uri="{FF2B5EF4-FFF2-40B4-BE49-F238E27FC236}">
              <a16:creationId xmlns:a16="http://schemas.microsoft.com/office/drawing/2014/main" id="{B7E4B573-10E3-4D15-8879-02FE44728A1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58" name="Text Box 43">
          <a:extLst>
            <a:ext uri="{FF2B5EF4-FFF2-40B4-BE49-F238E27FC236}">
              <a16:creationId xmlns:a16="http://schemas.microsoft.com/office/drawing/2014/main" id="{198BBEED-A58F-412A-A7CE-C2EE4D740C1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59" name="Text Box 68">
          <a:extLst>
            <a:ext uri="{FF2B5EF4-FFF2-40B4-BE49-F238E27FC236}">
              <a16:creationId xmlns:a16="http://schemas.microsoft.com/office/drawing/2014/main" id="{E431520C-F980-4E7A-AE32-178027D6B80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60" name="Text Box 69">
          <a:extLst>
            <a:ext uri="{FF2B5EF4-FFF2-40B4-BE49-F238E27FC236}">
              <a16:creationId xmlns:a16="http://schemas.microsoft.com/office/drawing/2014/main" id="{6C997A48-CD4F-4F19-9D07-19DD93A7631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61" name="Text Box 70">
          <a:extLst>
            <a:ext uri="{FF2B5EF4-FFF2-40B4-BE49-F238E27FC236}">
              <a16:creationId xmlns:a16="http://schemas.microsoft.com/office/drawing/2014/main" id="{7608E449-61AC-4F69-9BD6-B7C59BE316D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62" name="Text Box 71">
          <a:extLst>
            <a:ext uri="{FF2B5EF4-FFF2-40B4-BE49-F238E27FC236}">
              <a16:creationId xmlns:a16="http://schemas.microsoft.com/office/drawing/2014/main" id="{9047933F-BD59-4F77-A416-FDDF1D4EE1F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63" name="Text Box 72">
          <a:extLst>
            <a:ext uri="{FF2B5EF4-FFF2-40B4-BE49-F238E27FC236}">
              <a16:creationId xmlns:a16="http://schemas.microsoft.com/office/drawing/2014/main" id="{D3F0D320-552F-4C4F-B05F-F861A83A38C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64" name="Text Box 73">
          <a:extLst>
            <a:ext uri="{FF2B5EF4-FFF2-40B4-BE49-F238E27FC236}">
              <a16:creationId xmlns:a16="http://schemas.microsoft.com/office/drawing/2014/main" id="{E2D0E4E2-79E6-4B13-96F5-2B724EAF299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65" name="Text Box 46">
          <a:extLst>
            <a:ext uri="{FF2B5EF4-FFF2-40B4-BE49-F238E27FC236}">
              <a16:creationId xmlns:a16="http://schemas.microsoft.com/office/drawing/2014/main" id="{8AA598DE-60CD-4EB2-827A-AAE30B07F31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66" name="Text Box 43">
          <a:extLst>
            <a:ext uri="{FF2B5EF4-FFF2-40B4-BE49-F238E27FC236}">
              <a16:creationId xmlns:a16="http://schemas.microsoft.com/office/drawing/2014/main" id="{1E6F98A8-4522-458A-A92B-333C162F4C2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67" name="Text Box 46">
          <a:extLst>
            <a:ext uri="{FF2B5EF4-FFF2-40B4-BE49-F238E27FC236}">
              <a16:creationId xmlns:a16="http://schemas.microsoft.com/office/drawing/2014/main" id="{73883165-0C6A-41A9-BAB5-01FEEFD69E1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68" name="Text Box 68">
          <a:extLst>
            <a:ext uri="{FF2B5EF4-FFF2-40B4-BE49-F238E27FC236}">
              <a16:creationId xmlns:a16="http://schemas.microsoft.com/office/drawing/2014/main" id="{B6C376DF-CE9C-4F00-BB62-8FDBA61DCD4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69" name="Text Box 69">
          <a:extLst>
            <a:ext uri="{FF2B5EF4-FFF2-40B4-BE49-F238E27FC236}">
              <a16:creationId xmlns:a16="http://schemas.microsoft.com/office/drawing/2014/main" id="{8E61B049-64D8-4B61-B78C-DD7FEA42854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70" name="Text Box 70">
          <a:extLst>
            <a:ext uri="{FF2B5EF4-FFF2-40B4-BE49-F238E27FC236}">
              <a16:creationId xmlns:a16="http://schemas.microsoft.com/office/drawing/2014/main" id="{70C3191B-E252-42F4-954C-A81B11996B2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71" name="Text Box 71">
          <a:extLst>
            <a:ext uri="{FF2B5EF4-FFF2-40B4-BE49-F238E27FC236}">
              <a16:creationId xmlns:a16="http://schemas.microsoft.com/office/drawing/2014/main" id="{9E225417-6EF1-4E79-9B1D-A84542EFED7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72" name="Text Box 72">
          <a:extLst>
            <a:ext uri="{FF2B5EF4-FFF2-40B4-BE49-F238E27FC236}">
              <a16:creationId xmlns:a16="http://schemas.microsoft.com/office/drawing/2014/main" id="{D1519233-3BF9-4587-B11E-14A52CF29FA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73" name="Text Box 73">
          <a:extLst>
            <a:ext uri="{FF2B5EF4-FFF2-40B4-BE49-F238E27FC236}">
              <a16:creationId xmlns:a16="http://schemas.microsoft.com/office/drawing/2014/main" id="{70A62AAD-83E9-44E3-BD57-40C1443C6C6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74" name="Text Box 46">
          <a:extLst>
            <a:ext uri="{FF2B5EF4-FFF2-40B4-BE49-F238E27FC236}">
              <a16:creationId xmlns:a16="http://schemas.microsoft.com/office/drawing/2014/main" id="{A56C442D-0D3E-4095-9B2F-042444AF0F7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75" name="Text Box 43">
          <a:extLst>
            <a:ext uri="{FF2B5EF4-FFF2-40B4-BE49-F238E27FC236}">
              <a16:creationId xmlns:a16="http://schemas.microsoft.com/office/drawing/2014/main" id="{9F71F00A-114E-47AA-ABB4-A8634804A2F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76" name="Text Box 46">
          <a:extLst>
            <a:ext uri="{FF2B5EF4-FFF2-40B4-BE49-F238E27FC236}">
              <a16:creationId xmlns:a16="http://schemas.microsoft.com/office/drawing/2014/main" id="{6A1C6F1F-3595-4C67-9069-6563DE6275C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77" name="Text Box 43">
          <a:extLst>
            <a:ext uri="{FF2B5EF4-FFF2-40B4-BE49-F238E27FC236}">
              <a16:creationId xmlns:a16="http://schemas.microsoft.com/office/drawing/2014/main" id="{E3013872-7D83-4264-8854-7118D388C64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578" name="Text Box 10">
          <a:extLst>
            <a:ext uri="{FF2B5EF4-FFF2-40B4-BE49-F238E27FC236}">
              <a16:creationId xmlns:a16="http://schemas.microsoft.com/office/drawing/2014/main" id="{741167A5-FBEE-4975-A228-3DD4EE7D8677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579" name="Text Box 11">
          <a:extLst>
            <a:ext uri="{FF2B5EF4-FFF2-40B4-BE49-F238E27FC236}">
              <a16:creationId xmlns:a16="http://schemas.microsoft.com/office/drawing/2014/main" id="{70DBA2F0-451A-4B26-85D9-9B55DDD31107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80" name="Text Box 65">
          <a:extLst>
            <a:ext uri="{FF2B5EF4-FFF2-40B4-BE49-F238E27FC236}">
              <a16:creationId xmlns:a16="http://schemas.microsoft.com/office/drawing/2014/main" id="{81079EA9-1DB4-4A15-9FC8-98BFA9D282A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81" name="Text Box 91">
          <a:extLst>
            <a:ext uri="{FF2B5EF4-FFF2-40B4-BE49-F238E27FC236}">
              <a16:creationId xmlns:a16="http://schemas.microsoft.com/office/drawing/2014/main" id="{508D7F53-C635-46DE-8671-9B5A4A884E9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82" name="Text Box 65">
          <a:extLst>
            <a:ext uri="{FF2B5EF4-FFF2-40B4-BE49-F238E27FC236}">
              <a16:creationId xmlns:a16="http://schemas.microsoft.com/office/drawing/2014/main" id="{E52098BC-5285-42E8-ACEE-19B312440C7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83" name="Text Box 91">
          <a:extLst>
            <a:ext uri="{FF2B5EF4-FFF2-40B4-BE49-F238E27FC236}">
              <a16:creationId xmlns:a16="http://schemas.microsoft.com/office/drawing/2014/main" id="{CD484007-F16E-43DF-A902-AF57D72F293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84" name="Text Box 46">
          <a:extLst>
            <a:ext uri="{FF2B5EF4-FFF2-40B4-BE49-F238E27FC236}">
              <a16:creationId xmlns:a16="http://schemas.microsoft.com/office/drawing/2014/main" id="{83624004-B09A-49D7-A6CE-B7DEBB3282D9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85" name="Text Box 43">
          <a:extLst>
            <a:ext uri="{FF2B5EF4-FFF2-40B4-BE49-F238E27FC236}">
              <a16:creationId xmlns:a16="http://schemas.microsoft.com/office/drawing/2014/main" id="{AFC8772B-3DA9-4002-8296-F6365BD4E815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86" name="Text Box 68">
          <a:extLst>
            <a:ext uri="{FF2B5EF4-FFF2-40B4-BE49-F238E27FC236}">
              <a16:creationId xmlns:a16="http://schemas.microsoft.com/office/drawing/2014/main" id="{DEB7899B-91AC-4391-8087-B709D0B2BD6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87" name="Text Box 69">
          <a:extLst>
            <a:ext uri="{FF2B5EF4-FFF2-40B4-BE49-F238E27FC236}">
              <a16:creationId xmlns:a16="http://schemas.microsoft.com/office/drawing/2014/main" id="{CEF821B7-3ED2-4F8A-B2EC-BF2C7CFA47C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88" name="Text Box 70">
          <a:extLst>
            <a:ext uri="{FF2B5EF4-FFF2-40B4-BE49-F238E27FC236}">
              <a16:creationId xmlns:a16="http://schemas.microsoft.com/office/drawing/2014/main" id="{BE4CF5B5-A583-4B0C-AF5D-756F0ADAABF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89" name="Text Box 71">
          <a:extLst>
            <a:ext uri="{FF2B5EF4-FFF2-40B4-BE49-F238E27FC236}">
              <a16:creationId xmlns:a16="http://schemas.microsoft.com/office/drawing/2014/main" id="{FF3DB34A-8C18-4BD6-8BF6-EAF8156C5D0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90" name="Text Box 72">
          <a:extLst>
            <a:ext uri="{FF2B5EF4-FFF2-40B4-BE49-F238E27FC236}">
              <a16:creationId xmlns:a16="http://schemas.microsoft.com/office/drawing/2014/main" id="{E0847C9E-6E76-4110-8FDA-CFC1C137171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91" name="Text Box 73">
          <a:extLst>
            <a:ext uri="{FF2B5EF4-FFF2-40B4-BE49-F238E27FC236}">
              <a16:creationId xmlns:a16="http://schemas.microsoft.com/office/drawing/2014/main" id="{DAAADD97-45DE-4515-99DA-7D5A5B867BE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23F438F3-DE1B-40B2-9296-C65B28F25C5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C6D058F5-BC45-465D-BF50-4025C35A3C7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94" name="Text Box 46">
          <a:extLst>
            <a:ext uri="{FF2B5EF4-FFF2-40B4-BE49-F238E27FC236}">
              <a16:creationId xmlns:a16="http://schemas.microsoft.com/office/drawing/2014/main" id="{7F65D7CE-7E1B-4883-B45D-B46830205BC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95" name="Text Box 43">
          <a:extLst>
            <a:ext uri="{FF2B5EF4-FFF2-40B4-BE49-F238E27FC236}">
              <a16:creationId xmlns:a16="http://schemas.microsoft.com/office/drawing/2014/main" id="{1E9DC9B6-338E-4790-A07F-4DBAC205918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96" name="Text Box 68">
          <a:extLst>
            <a:ext uri="{FF2B5EF4-FFF2-40B4-BE49-F238E27FC236}">
              <a16:creationId xmlns:a16="http://schemas.microsoft.com/office/drawing/2014/main" id="{9237C7BD-69E7-498D-AABF-9AAED95ED43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97" name="Text Box 69">
          <a:extLst>
            <a:ext uri="{FF2B5EF4-FFF2-40B4-BE49-F238E27FC236}">
              <a16:creationId xmlns:a16="http://schemas.microsoft.com/office/drawing/2014/main" id="{977FA45F-5D85-40FF-9228-362F4B5A081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98" name="Text Box 70">
          <a:extLst>
            <a:ext uri="{FF2B5EF4-FFF2-40B4-BE49-F238E27FC236}">
              <a16:creationId xmlns:a16="http://schemas.microsoft.com/office/drawing/2014/main" id="{11935005-2AC3-4988-A028-5AE1043AC00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99" name="Text Box 71">
          <a:extLst>
            <a:ext uri="{FF2B5EF4-FFF2-40B4-BE49-F238E27FC236}">
              <a16:creationId xmlns:a16="http://schemas.microsoft.com/office/drawing/2014/main" id="{0DBCBF44-F009-4DF0-8CC1-2064FD786FB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00" name="Text Box 72">
          <a:extLst>
            <a:ext uri="{FF2B5EF4-FFF2-40B4-BE49-F238E27FC236}">
              <a16:creationId xmlns:a16="http://schemas.microsoft.com/office/drawing/2014/main" id="{9F687EB1-8B48-4373-9859-CEA9E998CEF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01" name="Text Box 73">
          <a:extLst>
            <a:ext uri="{FF2B5EF4-FFF2-40B4-BE49-F238E27FC236}">
              <a16:creationId xmlns:a16="http://schemas.microsoft.com/office/drawing/2014/main" id="{CE03E9BC-9B31-4F2C-A87C-E60EB74229F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434399BA-5BB8-4628-9F6B-C82AD5AC875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69A8B250-244F-4A76-B738-127F1B81B3B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04" name="Text Box 46">
          <a:extLst>
            <a:ext uri="{FF2B5EF4-FFF2-40B4-BE49-F238E27FC236}">
              <a16:creationId xmlns:a16="http://schemas.microsoft.com/office/drawing/2014/main" id="{CF93305D-A66A-4121-9FE8-AC66E6F4D5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05" name="Text Box 43">
          <a:extLst>
            <a:ext uri="{FF2B5EF4-FFF2-40B4-BE49-F238E27FC236}">
              <a16:creationId xmlns:a16="http://schemas.microsoft.com/office/drawing/2014/main" id="{542C21E4-5C2F-4C84-B6E0-DCABBC6F12E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06" name="Text Box 68">
          <a:extLst>
            <a:ext uri="{FF2B5EF4-FFF2-40B4-BE49-F238E27FC236}">
              <a16:creationId xmlns:a16="http://schemas.microsoft.com/office/drawing/2014/main" id="{E6F93B2C-31A2-465C-967A-16162E50CA6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07" name="Text Box 69">
          <a:extLst>
            <a:ext uri="{FF2B5EF4-FFF2-40B4-BE49-F238E27FC236}">
              <a16:creationId xmlns:a16="http://schemas.microsoft.com/office/drawing/2014/main" id="{FAA49128-7130-4804-B10E-25FF93292C2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08" name="Text Box 70">
          <a:extLst>
            <a:ext uri="{FF2B5EF4-FFF2-40B4-BE49-F238E27FC236}">
              <a16:creationId xmlns:a16="http://schemas.microsoft.com/office/drawing/2014/main" id="{94A21A99-08FC-436A-886C-0395A5394D8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09" name="Text Box 71">
          <a:extLst>
            <a:ext uri="{FF2B5EF4-FFF2-40B4-BE49-F238E27FC236}">
              <a16:creationId xmlns:a16="http://schemas.microsoft.com/office/drawing/2014/main" id="{672252CA-07FE-4421-99D7-1529EFBECC8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10" name="Text Box 72">
          <a:extLst>
            <a:ext uri="{FF2B5EF4-FFF2-40B4-BE49-F238E27FC236}">
              <a16:creationId xmlns:a16="http://schemas.microsoft.com/office/drawing/2014/main" id="{25AFBDE4-3253-473B-85D4-B069609EA96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11" name="Text Box 73">
          <a:extLst>
            <a:ext uri="{FF2B5EF4-FFF2-40B4-BE49-F238E27FC236}">
              <a16:creationId xmlns:a16="http://schemas.microsoft.com/office/drawing/2014/main" id="{41BE6442-4D5B-405B-8D9E-64F0327AC60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12" name="Text Box 46">
          <a:extLst>
            <a:ext uri="{FF2B5EF4-FFF2-40B4-BE49-F238E27FC236}">
              <a16:creationId xmlns:a16="http://schemas.microsoft.com/office/drawing/2014/main" id="{A4373801-7CC2-4B64-8849-BBD7DF17E7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13" name="Text Box 43">
          <a:extLst>
            <a:ext uri="{FF2B5EF4-FFF2-40B4-BE49-F238E27FC236}">
              <a16:creationId xmlns:a16="http://schemas.microsoft.com/office/drawing/2014/main" id="{AF6FD40D-6235-450F-8C06-013107EE66C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14" name="Text Box 46">
          <a:extLst>
            <a:ext uri="{FF2B5EF4-FFF2-40B4-BE49-F238E27FC236}">
              <a16:creationId xmlns:a16="http://schemas.microsoft.com/office/drawing/2014/main" id="{D2390C5F-EB75-4A13-AE7B-514C5C147FD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15" name="Text Box 43">
          <a:extLst>
            <a:ext uri="{FF2B5EF4-FFF2-40B4-BE49-F238E27FC236}">
              <a16:creationId xmlns:a16="http://schemas.microsoft.com/office/drawing/2014/main" id="{41029167-6083-4AC4-8E0C-EE051F71800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616" name="Text Box 10">
          <a:extLst>
            <a:ext uri="{FF2B5EF4-FFF2-40B4-BE49-F238E27FC236}">
              <a16:creationId xmlns:a16="http://schemas.microsoft.com/office/drawing/2014/main" id="{8F66E134-E785-4D2B-935D-0049E153428F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617" name="Text Box 65">
          <a:extLst>
            <a:ext uri="{FF2B5EF4-FFF2-40B4-BE49-F238E27FC236}">
              <a16:creationId xmlns:a16="http://schemas.microsoft.com/office/drawing/2014/main" id="{94961DD8-9C75-40A2-B934-DF06B83D382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618" name="Text Box 91">
          <a:extLst>
            <a:ext uri="{FF2B5EF4-FFF2-40B4-BE49-F238E27FC236}">
              <a16:creationId xmlns:a16="http://schemas.microsoft.com/office/drawing/2014/main" id="{33DA758E-C925-49C1-9E61-1EBF958D91A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619" name="Text Box 65">
          <a:extLst>
            <a:ext uri="{FF2B5EF4-FFF2-40B4-BE49-F238E27FC236}">
              <a16:creationId xmlns:a16="http://schemas.microsoft.com/office/drawing/2014/main" id="{04D6E244-C22B-4241-8C7B-3C6B1C222AF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C952B1E0-DCDC-42FD-B27A-01009570EF6D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AA957451-4148-4822-96D9-848A1BEA84B5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F69C6455-A870-4E23-83FF-2EA481D02F2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F2D7D358-F878-4C30-A175-49CE84C52A3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8FBA87D7-69A9-4984-BA76-24171CCE834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F768DFB2-D109-4659-90F0-1C18EDEE59E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954C6D89-8038-43D4-8B4B-2514461ECD1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8A7EBCD4-92E3-4622-8E42-0F19F3C0CA6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5519D237-7F56-4EFD-B1D3-1EAE4B9988B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29C2E94A-3A81-47B3-A5BF-1E1364A8A1A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9AF306C7-0544-4B19-B888-98DC1878B97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A9F43040-9BC7-414B-B5DE-39335898936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B8356463-54A1-42CA-A92A-4A3065C9259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3B4ADE17-8592-4692-8D76-406B104F1B2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E8B78D2E-164F-426D-A6E6-5441C3926CD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DD9A75EF-042D-4810-99C9-057F66FE9F5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60111F1E-EC55-4AB8-92DF-F2C2A92F52B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EF24B332-EE1F-4992-BA49-91647B261F6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EFD6283E-0943-4E1D-8F7F-0DCC0242A1A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54794EAD-C2C6-4066-836D-E211112B7E0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8A11D222-7039-45C6-A9A7-D85968538EA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F4F5F917-273C-49CD-8C51-62C50EFD66A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42" name="Text Box 68">
          <a:extLst>
            <a:ext uri="{FF2B5EF4-FFF2-40B4-BE49-F238E27FC236}">
              <a16:creationId xmlns:a16="http://schemas.microsoft.com/office/drawing/2014/main" id="{A4DCC169-9B76-470D-9BE0-F46580A264D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43" name="Text Box 69">
          <a:extLst>
            <a:ext uri="{FF2B5EF4-FFF2-40B4-BE49-F238E27FC236}">
              <a16:creationId xmlns:a16="http://schemas.microsoft.com/office/drawing/2014/main" id="{5E8487B7-2AFF-44E0-A73C-5E5787BD4F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44" name="Text Box 70">
          <a:extLst>
            <a:ext uri="{FF2B5EF4-FFF2-40B4-BE49-F238E27FC236}">
              <a16:creationId xmlns:a16="http://schemas.microsoft.com/office/drawing/2014/main" id="{9B7B7F60-28BD-4C78-9A19-6C78F587CD8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45" name="Text Box 71">
          <a:extLst>
            <a:ext uri="{FF2B5EF4-FFF2-40B4-BE49-F238E27FC236}">
              <a16:creationId xmlns:a16="http://schemas.microsoft.com/office/drawing/2014/main" id="{A89E81E2-D5CF-4DC2-A84A-CA46EE5DC9E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46" name="Text Box 72">
          <a:extLst>
            <a:ext uri="{FF2B5EF4-FFF2-40B4-BE49-F238E27FC236}">
              <a16:creationId xmlns:a16="http://schemas.microsoft.com/office/drawing/2014/main" id="{7C338CDC-BA5F-48CE-B45E-7402D5E576A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47" name="Text Box 73">
          <a:extLst>
            <a:ext uri="{FF2B5EF4-FFF2-40B4-BE49-F238E27FC236}">
              <a16:creationId xmlns:a16="http://schemas.microsoft.com/office/drawing/2014/main" id="{57F534C8-04FD-42A1-8DC5-7FDC2786B87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20C80825-7E43-4A2B-9490-F208C9A25F2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DC4E040A-BFCB-4C81-A8D4-2CCBEC12BC5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50" name="Text Box 46">
          <a:extLst>
            <a:ext uri="{FF2B5EF4-FFF2-40B4-BE49-F238E27FC236}">
              <a16:creationId xmlns:a16="http://schemas.microsoft.com/office/drawing/2014/main" id="{3EDCE5A9-2495-4BA7-8AAC-88B22FA9155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51" name="Text Box 43">
          <a:extLst>
            <a:ext uri="{FF2B5EF4-FFF2-40B4-BE49-F238E27FC236}">
              <a16:creationId xmlns:a16="http://schemas.microsoft.com/office/drawing/2014/main" id="{DF4E5346-E033-4625-87EB-E6BB7CD63B0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652" name="Text Box 10">
          <a:extLst>
            <a:ext uri="{FF2B5EF4-FFF2-40B4-BE49-F238E27FC236}">
              <a16:creationId xmlns:a16="http://schemas.microsoft.com/office/drawing/2014/main" id="{0BEFCD25-C6BA-409B-8559-8E9DBB1FA29F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653" name="Text Box 65">
          <a:extLst>
            <a:ext uri="{FF2B5EF4-FFF2-40B4-BE49-F238E27FC236}">
              <a16:creationId xmlns:a16="http://schemas.microsoft.com/office/drawing/2014/main" id="{4D5E9049-D5E1-4FB9-A821-4A352FDA423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654" name="Text Box 91">
          <a:extLst>
            <a:ext uri="{FF2B5EF4-FFF2-40B4-BE49-F238E27FC236}">
              <a16:creationId xmlns:a16="http://schemas.microsoft.com/office/drawing/2014/main" id="{D9EF40DB-CFD9-4095-8303-4DE4968E4C9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655" name="Text Box 65">
          <a:extLst>
            <a:ext uri="{FF2B5EF4-FFF2-40B4-BE49-F238E27FC236}">
              <a16:creationId xmlns:a16="http://schemas.microsoft.com/office/drawing/2014/main" id="{9782B7D4-8E01-4AB2-BD33-E04FA7F21FE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5BBB08B1-0CC0-4A91-BC3A-DE6E5814E20F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DEC92970-FE3F-48D6-AF2F-D62CE2B77341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58" name="Text Box 68">
          <a:extLst>
            <a:ext uri="{FF2B5EF4-FFF2-40B4-BE49-F238E27FC236}">
              <a16:creationId xmlns:a16="http://schemas.microsoft.com/office/drawing/2014/main" id="{6468B349-4DA8-4B14-B71F-20D9FEBF42E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59" name="Text Box 69">
          <a:extLst>
            <a:ext uri="{FF2B5EF4-FFF2-40B4-BE49-F238E27FC236}">
              <a16:creationId xmlns:a16="http://schemas.microsoft.com/office/drawing/2014/main" id="{EDA0AEBF-174E-4BA0-BCD7-2841366D754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60" name="Text Box 70">
          <a:extLst>
            <a:ext uri="{FF2B5EF4-FFF2-40B4-BE49-F238E27FC236}">
              <a16:creationId xmlns:a16="http://schemas.microsoft.com/office/drawing/2014/main" id="{4EE952A5-D886-4538-9C3D-66DA7443E86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61" name="Text Box 71">
          <a:extLst>
            <a:ext uri="{FF2B5EF4-FFF2-40B4-BE49-F238E27FC236}">
              <a16:creationId xmlns:a16="http://schemas.microsoft.com/office/drawing/2014/main" id="{3B8F8BC5-C29C-42F4-9231-EB80D34783B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62" name="Text Box 72">
          <a:extLst>
            <a:ext uri="{FF2B5EF4-FFF2-40B4-BE49-F238E27FC236}">
              <a16:creationId xmlns:a16="http://schemas.microsoft.com/office/drawing/2014/main" id="{D0029752-B091-4EDE-ABE9-91F74A16DF6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63" name="Text Box 73">
          <a:extLst>
            <a:ext uri="{FF2B5EF4-FFF2-40B4-BE49-F238E27FC236}">
              <a16:creationId xmlns:a16="http://schemas.microsoft.com/office/drawing/2014/main" id="{C1B4CCFB-A1C1-48CC-ABC3-D93D6CF34EB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056B4C1B-D9C0-451B-88B8-4B96189B425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CC99A068-E602-4881-81D4-E4D07941D70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1040BE48-504E-4209-8CD0-3359B5FD9D9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AF8892DC-13C2-4B08-974D-443AB9E7FB7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68" name="Text Box 68">
          <a:extLst>
            <a:ext uri="{FF2B5EF4-FFF2-40B4-BE49-F238E27FC236}">
              <a16:creationId xmlns:a16="http://schemas.microsoft.com/office/drawing/2014/main" id="{4DBBE4E0-11C5-48D3-B7A1-F99D2B56A02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69" name="Text Box 69">
          <a:extLst>
            <a:ext uri="{FF2B5EF4-FFF2-40B4-BE49-F238E27FC236}">
              <a16:creationId xmlns:a16="http://schemas.microsoft.com/office/drawing/2014/main" id="{7592322D-3305-4BC0-B7AC-710F167FA52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70" name="Text Box 70">
          <a:extLst>
            <a:ext uri="{FF2B5EF4-FFF2-40B4-BE49-F238E27FC236}">
              <a16:creationId xmlns:a16="http://schemas.microsoft.com/office/drawing/2014/main" id="{D2EC9E3B-6C94-447F-9DB7-60512B5547D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71" name="Text Box 71">
          <a:extLst>
            <a:ext uri="{FF2B5EF4-FFF2-40B4-BE49-F238E27FC236}">
              <a16:creationId xmlns:a16="http://schemas.microsoft.com/office/drawing/2014/main" id="{541A85BB-14BA-4E9C-B21E-69ABC58F00B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72" name="Text Box 72">
          <a:extLst>
            <a:ext uri="{FF2B5EF4-FFF2-40B4-BE49-F238E27FC236}">
              <a16:creationId xmlns:a16="http://schemas.microsoft.com/office/drawing/2014/main" id="{E84CFE24-40B5-4822-BEFF-BB47461270A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73" name="Text Box 73">
          <a:extLst>
            <a:ext uri="{FF2B5EF4-FFF2-40B4-BE49-F238E27FC236}">
              <a16:creationId xmlns:a16="http://schemas.microsoft.com/office/drawing/2014/main" id="{5621EDA4-919B-4A5B-89AF-07A3D2B3BF1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790397CA-19F2-4E05-9E14-5A2F8BC0641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59899C16-778B-449E-A75C-CAAF3F5062E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AF06784A-B499-47DF-85F7-DF01F987D29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855F5371-514B-45A8-8238-1E17E3DE86C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678" name="Text Box 68">
          <a:extLst>
            <a:ext uri="{FF2B5EF4-FFF2-40B4-BE49-F238E27FC236}">
              <a16:creationId xmlns:a16="http://schemas.microsoft.com/office/drawing/2014/main" id="{AE9981E5-98B7-42B4-85C9-B914D7A1812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679" name="Text Box 69">
          <a:extLst>
            <a:ext uri="{FF2B5EF4-FFF2-40B4-BE49-F238E27FC236}">
              <a16:creationId xmlns:a16="http://schemas.microsoft.com/office/drawing/2014/main" id="{D7C00380-F8D5-45F0-B31D-CDEE07953D8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680" name="Text Box 70">
          <a:extLst>
            <a:ext uri="{FF2B5EF4-FFF2-40B4-BE49-F238E27FC236}">
              <a16:creationId xmlns:a16="http://schemas.microsoft.com/office/drawing/2014/main" id="{07D4ED69-B2B3-406F-9463-03EF29B1513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681" name="Text Box 71">
          <a:extLst>
            <a:ext uri="{FF2B5EF4-FFF2-40B4-BE49-F238E27FC236}">
              <a16:creationId xmlns:a16="http://schemas.microsoft.com/office/drawing/2014/main" id="{ED6269FF-6D80-4806-97FC-FB14D32DE0C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682" name="Text Box 72">
          <a:extLst>
            <a:ext uri="{FF2B5EF4-FFF2-40B4-BE49-F238E27FC236}">
              <a16:creationId xmlns:a16="http://schemas.microsoft.com/office/drawing/2014/main" id="{7BD87ED1-F829-4264-B23A-E8509362413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683" name="Text Box 73">
          <a:extLst>
            <a:ext uri="{FF2B5EF4-FFF2-40B4-BE49-F238E27FC236}">
              <a16:creationId xmlns:a16="http://schemas.microsoft.com/office/drawing/2014/main" id="{444EB6E9-19F1-4DAB-840C-C03FB8F8A8A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827F8EB9-9D65-4D8A-A62C-132EAC2F899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9B6A82D3-0E3E-4E4C-80F7-3FF038FC3FB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7A32860A-F433-4DF3-95BE-1A7482AF8EA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CD9A0CE9-7842-48E3-BE8F-55BF4616053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</xdr:row>
      <xdr:rowOff>0</xdr:rowOff>
    </xdr:from>
    <xdr:ext cx="0" cy="171450"/>
    <xdr:sp macro="" textlink="">
      <xdr:nvSpPr>
        <xdr:cNvPr id="688" name="Text Box 10">
          <a:extLst>
            <a:ext uri="{FF2B5EF4-FFF2-40B4-BE49-F238E27FC236}">
              <a16:creationId xmlns:a16="http://schemas.microsoft.com/office/drawing/2014/main" id="{741FA51E-AE50-4823-A5B4-68E84CF895FA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</xdr:row>
      <xdr:rowOff>0</xdr:rowOff>
    </xdr:from>
    <xdr:ext cx="0" cy="171450"/>
    <xdr:sp macro="" textlink="">
      <xdr:nvSpPr>
        <xdr:cNvPr id="689" name="Text Box 11">
          <a:extLst>
            <a:ext uri="{FF2B5EF4-FFF2-40B4-BE49-F238E27FC236}">
              <a16:creationId xmlns:a16="http://schemas.microsoft.com/office/drawing/2014/main" id="{31FF7509-F3CC-4435-A289-17AD3BCD17C2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690" name="Text Box 65">
          <a:extLst>
            <a:ext uri="{FF2B5EF4-FFF2-40B4-BE49-F238E27FC236}">
              <a16:creationId xmlns:a16="http://schemas.microsoft.com/office/drawing/2014/main" id="{0A1ABC11-DA7D-4CA7-AD96-5361E17A48E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691" name="Text Box 91">
          <a:extLst>
            <a:ext uri="{FF2B5EF4-FFF2-40B4-BE49-F238E27FC236}">
              <a16:creationId xmlns:a16="http://schemas.microsoft.com/office/drawing/2014/main" id="{D8B3D6F1-FF27-4C82-B391-C621B7232D1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692" name="Text Box 65">
          <a:extLst>
            <a:ext uri="{FF2B5EF4-FFF2-40B4-BE49-F238E27FC236}">
              <a16:creationId xmlns:a16="http://schemas.microsoft.com/office/drawing/2014/main" id="{9EAFF8BE-C5EA-4D2B-B1AE-ECEE7D0B8F0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693" name="Text Box 91">
          <a:extLst>
            <a:ext uri="{FF2B5EF4-FFF2-40B4-BE49-F238E27FC236}">
              <a16:creationId xmlns:a16="http://schemas.microsoft.com/office/drawing/2014/main" id="{5923B633-9F8D-4ADB-AF02-BE95729D5F5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0D51DA11-6932-433B-B3B9-5DBE23A0311E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EBBF0141-C600-4BA3-9BCB-96F31D8EFE8E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696" name="Text Box 68">
          <a:extLst>
            <a:ext uri="{FF2B5EF4-FFF2-40B4-BE49-F238E27FC236}">
              <a16:creationId xmlns:a16="http://schemas.microsoft.com/office/drawing/2014/main" id="{2C0DD263-68D9-4DD3-A632-95425F986C4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697" name="Text Box 69">
          <a:extLst>
            <a:ext uri="{FF2B5EF4-FFF2-40B4-BE49-F238E27FC236}">
              <a16:creationId xmlns:a16="http://schemas.microsoft.com/office/drawing/2014/main" id="{361D94F2-A185-4E41-A0BD-B3CB09F016C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698" name="Text Box 70">
          <a:extLst>
            <a:ext uri="{FF2B5EF4-FFF2-40B4-BE49-F238E27FC236}">
              <a16:creationId xmlns:a16="http://schemas.microsoft.com/office/drawing/2014/main" id="{CC5F4F52-836E-4B98-BA8F-9D70229CDF6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699" name="Text Box 71">
          <a:extLst>
            <a:ext uri="{FF2B5EF4-FFF2-40B4-BE49-F238E27FC236}">
              <a16:creationId xmlns:a16="http://schemas.microsoft.com/office/drawing/2014/main" id="{CA7D6937-6750-4438-8292-439C12CF0DD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00" name="Text Box 72">
          <a:extLst>
            <a:ext uri="{FF2B5EF4-FFF2-40B4-BE49-F238E27FC236}">
              <a16:creationId xmlns:a16="http://schemas.microsoft.com/office/drawing/2014/main" id="{D9AFEE70-A411-40E7-B2E7-F9F9E7FBD0D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01" name="Text Box 73">
          <a:extLst>
            <a:ext uri="{FF2B5EF4-FFF2-40B4-BE49-F238E27FC236}">
              <a16:creationId xmlns:a16="http://schemas.microsoft.com/office/drawing/2014/main" id="{E3935A42-2012-4029-8943-A69389ACBF6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89AC7D90-C8B3-462D-915E-960C2825159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3F2C1052-63FC-4C19-936E-16DAF215AFA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641CB6C4-C8DF-4D7A-984D-BE722281F64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60FA1850-5404-4100-8368-73D6E62FAF3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06" name="Text Box 68">
          <a:extLst>
            <a:ext uri="{FF2B5EF4-FFF2-40B4-BE49-F238E27FC236}">
              <a16:creationId xmlns:a16="http://schemas.microsoft.com/office/drawing/2014/main" id="{029FE045-249C-4DE7-9981-95F1935396D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07" name="Text Box 69">
          <a:extLst>
            <a:ext uri="{FF2B5EF4-FFF2-40B4-BE49-F238E27FC236}">
              <a16:creationId xmlns:a16="http://schemas.microsoft.com/office/drawing/2014/main" id="{6733015F-8EB3-4BDD-A6DB-01984E6DD24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08" name="Text Box 70">
          <a:extLst>
            <a:ext uri="{FF2B5EF4-FFF2-40B4-BE49-F238E27FC236}">
              <a16:creationId xmlns:a16="http://schemas.microsoft.com/office/drawing/2014/main" id="{C8018EA0-5B06-4BD1-8877-7A83EA4A727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09" name="Text Box 71">
          <a:extLst>
            <a:ext uri="{FF2B5EF4-FFF2-40B4-BE49-F238E27FC236}">
              <a16:creationId xmlns:a16="http://schemas.microsoft.com/office/drawing/2014/main" id="{16EDA17A-AFEC-4FAF-A1CB-93DAA1B0BA0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10" name="Text Box 72">
          <a:extLst>
            <a:ext uri="{FF2B5EF4-FFF2-40B4-BE49-F238E27FC236}">
              <a16:creationId xmlns:a16="http://schemas.microsoft.com/office/drawing/2014/main" id="{E0FEC757-2E6A-4CD5-B591-118907F1E8A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11" name="Text Box 73">
          <a:extLst>
            <a:ext uri="{FF2B5EF4-FFF2-40B4-BE49-F238E27FC236}">
              <a16:creationId xmlns:a16="http://schemas.microsoft.com/office/drawing/2014/main" id="{B848A77F-0EB8-43C6-B1C9-49E45FEA22D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D32D1ED9-B3F1-47CF-9310-29E988122F9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597CF96D-7712-4ACA-BBE2-CF78235EC05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ABBE9A15-E672-496A-B1C4-2C52FDB6202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FBA4DBEA-889B-4CD1-A061-5BC01F1D655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16" name="Text Box 68">
          <a:extLst>
            <a:ext uri="{FF2B5EF4-FFF2-40B4-BE49-F238E27FC236}">
              <a16:creationId xmlns:a16="http://schemas.microsoft.com/office/drawing/2014/main" id="{3952652B-7F6B-4DE9-BC5E-358C93ECE0F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17" name="Text Box 69">
          <a:extLst>
            <a:ext uri="{FF2B5EF4-FFF2-40B4-BE49-F238E27FC236}">
              <a16:creationId xmlns:a16="http://schemas.microsoft.com/office/drawing/2014/main" id="{97F02AB4-79D1-4091-9BDD-66D5BD8EDD4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18" name="Text Box 70">
          <a:extLst>
            <a:ext uri="{FF2B5EF4-FFF2-40B4-BE49-F238E27FC236}">
              <a16:creationId xmlns:a16="http://schemas.microsoft.com/office/drawing/2014/main" id="{26B9DA12-E08D-4CC8-856A-6A70F92A257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19" name="Text Box 71">
          <a:extLst>
            <a:ext uri="{FF2B5EF4-FFF2-40B4-BE49-F238E27FC236}">
              <a16:creationId xmlns:a16="http://schemas.microsoft.com/office/drawing/2014/main" id="{BA0F9C8B-2FC5-45FD-A1CD-C296833C25E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20" name="Text Box 72">
          <a:extLst>
            <a:ext uri="{FF2B5EF4-FFF2-40B4-BE49-F238E27FC236}">
              <a16:creationId xmlns:a16="http://schemas.microsoft.com/office/drawing/2014/main" id="{7DE8F501-0C55-473F-94A0-58B3414C9E0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21" name="Text Box 73">
          <a:extLst>
            <a:ext uri="{FF2B5EF4-FFF2-40B4-BE49-F238E27FC236}">
              <a16:creationId xmlns:a16="http://schemas.microsoft.com/office/drawing/2014/main" id="{0FA80327-B2A8-49BA-8E7F-2FF6CEA69FA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1CA62A28-ECCD-4412-95DE-A435EBBEBEB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7C5F5E28-2FE6-4DAD-A8C8-B697D319469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4D367039-B61E-43DE-AE40-AB1B6243E90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2DF14AEA-2964-48A8-A9C4-8D02FE505E9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</xdr:row>
      <xdr:rowOff>0</xdr:rowOff>
    </xdr:from>
    <xdr:ext cx="0" cy="171450"/>
    <xdr:sp macro="" textlink="">
      <xdr:nvSpPr>
        <xdr:cNvPr id="726" name="Text Box 10">
          <a:extLst>
            <a:ext uri="{FF2B5EF4-FFF2-40B4-BE49-F238E27FC236}">
              <a16:creationId xmlns:a16="http://schemas.microsoft.com/office/drawing/2014/main" id="{7E189956-4999-48B8-B4B2-B083B8475E9D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</xdr:row>
      <xdr:rowOff>0</xdr:rowOff>
    </xdr:from>
    <xdr:ext cx="0" cy="171450"/>
    <xdr:sp macro="" textlink="">
      <xdr:nvSpPr>
        <xdr:cNvPr id="727" name="Text Box 11">
          <a:extLst>
            <a:ext uri="{FF2B5EF4-FFF2-40B4-BE49-F238E27FC236}">
              <a16:creationId xmlns:a16="http://schemas.microsoft.com/office/drawing/2014/main" id="{A0B35E0E-A788-4A75-86B3-9E0EFF5ACE1C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728" name="Text Box 65">
          <a:extLst>
            <a:ext uri="{FF2B5EF4-FFF2-40B4-BE49-F238E27FC236}">
              <a16:creationId xmlns:a16="http://schemas.microsoft.com/office/drawing/2014/main" id="{DF888FA5-6992-4D88-B4A7-840719DDE69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729" name="Text Box 91">
          <a:extLst>
            <a:ext uri="{FF2B5EF4-FFF2-40B4-BE49-F238E27FC236}">
              <a16:creationId xmlns:a16="http://schemas.microsoft.com/office/drawing/2014/main" id="{02CFC782-2471-486F-ACA9-E48CB6DD697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730" name="Text Box 65">
          <a:extLst>
            <a:ext uri="{FF2B5EF4-FFF2-40B4-BE49-F238E27FC236}">
              <a16:creationId xmlns:a16="http://schemas.microsoft.com/office/drawing/2014/main" id="{C51B1B8F-D96D-44E3-BF7E-54CCE528B83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731" name="Text Box 91">
          <a:extLst>
            <a:ext uri="{FF2B5EF4-FFF2-40B4-BE49-F238E27FC236}">
              <a16:creationId xmlns:a16="http://schemas.microsoft.com/office/drawing/2014/main" id="{B17B2FDB-DBC0-4B60-AB14-1B63B01C20B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0C0B2E5A-E397-4B4E-B821-6BFC24C5B725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CDEDB078-1B49-4DA0-9778-E7B3F8B2E6AA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34" name="Text Box 68">
          <a:extLst>
            <a:ext uri="{FF2B5EF4-FFF2-40B4-BE49-F238E27FC236}">
              <a16:creationId xmlns:a16="http://schemas.microsoft.com/office/drawing/2014/main" id="{DD28E4A9-93F7-4BFB-83E7-4214CFF927B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35" name="Text Box 69">
          <a:extLst>
            <a:ext uri="{FF2B5EF4-FFF2-40B4-BE49-F238E27FC236}">
              <a16:creationId xmlns:a16="http://schemas.microsoft.com/office/drawing/2014/main" id="{11C06916-1784-4C54-851A-F4B84F87C7D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36" name="Text Box 70">
          <a:extLst>
            <a:ext uri="{FF2B5EF4-FFF2-40B4-BE49-F238E27FC236}">
              <a16:creationId xmlns:a16="http://schemas.microsoft.com/office/drawing/2014/main" id="{DDEFE9A1-56A4-4F18-806B-6619A4660A5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37" name="Text Box 71">
          <a:extLst>
            <a:ext uri="{FF2B5EF4-FFF2-40B4-BE49-F238E27FC236}">
              <a16:creationId xmlns:a16="http://schemas.microsoft.com/office/drawing/2014/main" id="{ABB53956-3A2B-44F6-BBF4-388EAB6D626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38" name="Text Box 72">
          <a:extLst>
            <a:ext uri="{FF2B5EF4-FFF2-40B4-BE49-F238E27FC236}">
              <a16:creationId xmlns:a16="http://schemas.microsoft.com/office/drawing/2014/main" id="{7F218254-1702-43F1-A6DF-DF2243934D0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39" name="Text Box 73">
          <a:extLst>
            <a:ext uri="{FF2B5EF4-FFF2-40B4-BE49-F238E27FC236}">
              <a16:creationId xmlns:a16="http://schemas.microsoft.com/office/drawing/2014/main" id="{B1A58571-5C62-446A-9E04-FFA56A89325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964A7626-0AC2-49CC-A09C-1B1C05A4536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91C1FCED-1A8D-4CDD-8C1D-EA2EA635EB3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33FE71E1-BE62-455A-9B67-08209F14B7C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9C6913E2-8B3C-4A2A-9F4A-CC8BE81EBF7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44" name="Text Box 68">
          <a:extLst>
            <a:ext uri="{FF2B5EF4-FFF2-40B4-BE49-F238E27FC236}">
              <a16:creationId xmlns:a16="http://schemas.microsoft.com/office/drawing/2014/main" id="{6ABC8369-FD0E-4E3D-A56A-83EE64BC1B0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45" name="Text Box 69">
          <a:extLst>
            <a:ext uri="{FF2B5EF4-FFF2-40B4-BE49-F238E27FC236}">
              <a16:creationId xmlns:a16="http://schemas.microsoft.com/office/drawing/2014/main" id="{9874D40A-2193-4F91-AD65-DC3DB9CA84A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46" name="Text Box 70">
          <a:extLst>
            <a:ext uri="{FF2B5EF4-FFF2-40B4-BE49-F238E27FC236}">
              <a16:creationId xmlns:a16="http://schemas.microsoft.com/office/drawing/2014/main" id="{EA7243D9-7E27-4641-B6BA-746E1AB6343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47" name="Text Box 71">
          <a:extLst>
            <a:ext uri="{FF2B5EF4-FFF2-40B4-BE49-F238E27FC236}">
              <a16:creationId xmlns:a16="http://schemas.microsoft.com/office/drawing/2014/main" id="{15109D6E-C877-4B17-90B8-FDE711DC388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48" name="Text Box 72">
          <a:extLst>
            <a:ext uri="{FF2B5EF4-FFF2-40B4-BE49-F238E27FC236}">
              <a16:creationId xmlns:a16="http://schemas.microsoft.com/office/drawing/2014/main" id="{BF46699B-B093-4859-B6C7-E227047B8ED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49" name="Text Box 73">
          <a:extLst>
            <a:ext uri="{FF2B5EF4-FFF2-40B4-BE49-F238E27FC236}">
              <a16:creationId xmlns:a16="http://schemas.microsoft.com/office/drawing/2014/main" id="{DC956002-3D5B-425A-B9FF-19BE54EBE18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754CBD76-44A5-4AE2-B09A-412E6301EC1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5CCB0042-3927-400A-976B-3BFD3EBC42A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B7594EFB-7C98-4B22-85B6-78080A23773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87B700A0-D0BA-4B57-88C4-39EB9947CE4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54" name="Text Box 68">
          <a:extLst>
            <a:ext uri="{FF2B5EF4-FFF2-40B4-BE49-F238E27FC236}">
              <a16:creationId xmlns:a16="http://schemas.microsoft.com/office/drawing/2014/main" id="{DCDE12B8-F998-42C8-A6D5-A8CAC992736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55" name="Text Box 69">
          <a:extLst>
            <a:ext uri="{FF2B5EF4-FFF2-40B4-BE49-F238E27FC236}">
              <a16:creationId xmlns:a16="http://schemas.microsoft.com/office/drawing/2014/main" id="{70CF4267-D683-4358-A005-23DBB967E82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56" name="Text Box 70">
          <a:extLst>
            <a:ext uri="{FF2B5EF4-FFF2-40B4-BE49-F238E27FC236}">
              <a16:creationId xmlns:a16="http://schemas.microsoft.com/office/drawing/2014/main" id="{B935497E-D6FA-401B-B481-15DE507B48F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57" name="Text Box 71">
          <a:extLst>
            <a:ext uri="{FF2B5EF4-FFF2-40B4-BE49-F238E27FC236}">
              <a16:creationId xmlns:a16="http://schemas.microsoft.com/office/drawing/2014/main" id="{272FEB4F-9F98-4F29-84E2-C2A261754EA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58" name="Text Box 72">
          <a:extLst>
            <a:ext uri="{FF2B5EF4-FFF2-40B4-BE49-F238E27FC236}">
              <a16:creationId xmlns:a16="http://schemas.microsoft.com/office/drawing/2014/main" id="{3BCB295F-A3E5-4B69-981C-333309B0207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59" name="Text Box 73">
          <a:extLst>
            <a:ext uri="{FF2B5EF4-FFF2-40B4-BE49-F238E27FC236}">
              <a16:creationId xmlns:a16="http://schemas.microsoft.com/office/drawing/2014/main" id="{9DEA1520-31FE-4ACB-A5D3-EFACBDF3C7F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8660881D-3213-4080-881A-E907D422CAA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1DA44566-CFD9-45E0-A2FE-C3460E8D070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62" name="Text Box 46">
          <a:extLst>
            <a:ext uri="{FF2B5EF4-FFF2-40B4-BE49-F238E27FC236}">
              <a16:creationId xmlns:a16="http://schemas.microsoft.com/office/drawing/2014/main" id="{CBBD9E4D-5A33-43E9-9A94-66D678BED73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63" name="Text Box 43">
          <a:extLst>
            <a:ext uri="{FF2B5EF4-FFF2-40B4-BE49-F238E27FC236}">
              <a16:creationId xmlns:a16="http://schemas.microsoft.com/office/drawing/2014/main" id="{D8301DB4-9C73-4AF7-A0A1-0C1DCEE32FC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</xdr:row>
      <xdr:rowOff>0</xdr:rowOff>
    </xdr:from>
    <xdr:ext cx="0" cy="171450"/>
    <xdr:sp macro="" textlink="">
      <xdr:nvSpPr>
        <xdr:cNvPr id="764" name="Text Box 10">
          <a:extLst>
            <a:ext uri="{FF2B5EF4-FFF2-40B4-BE49-F238E27FC236}">
              <a16:creationId xmlns:a16="http://schemas.microsoft.com/office/drawing/2014/main" id="{167DA883-3FF3-4934-A36C-071F7DA95016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</xdr:row>
      <xdr:rowOff>0</xdr:rowOff>
    </xdr:from>
    <xdr:ext cx="0" cy="171450"/>
    <xdr:sp macro="" textlink="">
      <xdr:nvSpPr>
        <xdr:cNvPr id="765" name="Text Box 11">
          <a:extLst>
            <a:ext uri="{FF2B5EF4-FFF2-40B4-BE49-F238E27FC236}">
              <a16:creationId xmlns:a16="http://schemas.microsoft.com/office/drawing/2014/main" id="{3985E87E-9A8E-430B-A517-A1FB22A6F40C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766" name="Text Box 65">
          <a:extLst>
            <a:ext uri="{FF2B5EF4-FFF2-40B4-BE49-F238E27FC236}">
              <a16:creationId xmlns:a16="http://schemas.microsoft.com/office/drawing/2014/main" id="{C2704ABC-BB31-4866-9DC3-BE6C01C57FC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767" name="Text Box 91">
          <a:extLst>
            <a:ext uri="{FF2B5EF4-FFF2-40B4-BE49-F238E27FC236}">
              <a16:creationId xmlns:a16="http://schemas.microsoft.com/office/drawing/2014/main" id="{CCF18C3B-CEED-402C-8EBF-FC967871DC7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768" name="Text Box 65">
          <a:extLst>
            <a:ext uri="{FF2B5EF4-FFF2-40B4-BE49-F238E27FC236}">
              <a16:creationId xmlns:a16="http://schemas.microsoft.com/office/drawing/2014/main" id="{D493AB8E-AE58-4407-94CB-7D3DFC42146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769" name="Text Box 91">
          <a:extLst>
            <a:ext uri="{FF2B5EF4-FFF2-40B4-BE49-F238E27FC236}">
              <a16:creationId xmlns:a16="http://schemas.microsoft.com/office/drawing/2014/main" id="{51B33CA1-8DF3-41B3-96C7-FCC00FDB2F3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770" name="Text Box 46">
          <a:extLst>
            <a:ext uri="{FF2B5EF4-FFF2-40B4-BE49-F238E27FC236}">
              <a16:creationId xmlns:a16="http://schemas.microsoft.com/office/drawing/2014/main" id="{8B2894B6-C4D2-4677-BA44-1F6BA88B60CE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771" name="Text Box 43">
          <a:extLst>
            <a:ext uri="{FF2B5EF4-FFF2-40B4-BE49-F238E27FC236}">
              <a16:creationId xmlns:a16="http://schemas.microsoft.com/office/drawing/2014/main" id="{1A0CEEED-C8F1-4BDD-9AC5-A954422322D5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72" name="Text Box 68">
          <a:extLst>
            <a:ext uri="{FF2B5EF4-FFF2-40B4-BE49-F238E27FC236}">
              <a16:creationId xmlns:a16="http://schemas.microsoft.com/office/drawing/2014/main" id="{01ABE31E-599C-4DB1-8200-584E33422C2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73" name="Text Box 69">
          <a:extLst>
            <a:ext uri="{FF2B5EF4-FFF2-40B4-BE49-F238E27FC236}">
              <a16:creationId xmlns:a16="http://schemas.microsoft.com/office/drawing/2014/main" id="{3F5147DD-27E5-4609-8BA1-DDD2CE35260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74" name="Text Box 70">
          <a:extLst>
            <a:ext uri="{FF2B5EF4-FFF2-40B4-BE49-F238E27FC236}">
              <a16:creationId xmlns:a16="http://schemas.microsoft.com/office/drawing/2014/main" id="{802D0A56-AD33-40C2-8584-FE30D22B552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75" name="Text Box 71">
          <a:extLst>
            <a:ext uri="{FF2B5EF4-FFF2-40B4-BE49-F238E27FC236}">
              <a16:creationId xmlns:a16="http://schemas.microsoft.com/office/drawing/2014/main" id="{23A5EE3D-3173-4B3F-ACE5-22AEC2C3582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76" name="Text Box 72">
          <a:extLst>
            <a:ext uri="{FF2B5EF4-FFF2-40B4-BE49-F238E27FC236}">
              <a16:creationId xmlns:a16="http://schemas.microsoft.com/office/drawing/2014/main" id="{9BF246CF-174F-4771-8EB1-B9A4529EC3D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77" name="Text Box 73">
          <a:extLst>
            <a:ext uri="{FF2B5EF4-FFF2-40B4-BE49-F238E27FC236}">
              <a16:creationId xmlns:a16="http://schemas.microsoft.com/office/drawing/2014/main" id="{3732EF07-2F29-4B91-85E8-CC9C090DA29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92EB436-D2A5-4022-BC4D-F047BEFCC09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FFEE885F-5632-49F8-80E7-BA030B2F502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80" name="Text Box 46">
          <a:extLst>
            <a:ext uri="{FF2B5EF4-FFF2-40B4-BE49-F238E27FC236}">
              <a16:creationId xmlns:a16="http://schemas.microsoft.com/office/drawing/2014/main" id="{3FA66860-4913-4CB9-BEAF-B22D8C99811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81" name="Text Box 43">
          <a:extLst>
            <a:ext uri="{FF2B5EF4-FFF2-40B4-BE49-F238E27FC236}">
              <a16:creationId xmlns:a16="http://schemas.microsoft.com/office/drawing/2014/main" id="{4A7A0956-6041-41E1-A092-B485124814F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82" name="Text Box 68">
          <a:extLst>
            <a:ext uri="{FF2B5EF4-FFF2-40B4-BE49-F238E27FC236}">
              <a16:creationId xmlns:a16="http://schemas.microsoft.com/office/drawing/2014/main" id="{78AA401F-A2E3-4C4A-B01F-906B1AB5471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83" name="Text Box 69">
          <a:extLst>
            <a:ext uri="{FF2B5EF4-FFF2-40B4-BE49-F238E27FC236}">
              <a16:creationId xmlns:a16="http://schemas.microsoft.com/office/drawing/2014/main" id="{87394BE1-F18A-4C9E-B204-82A8660315C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84" name="Text Box 70">
          <a:extLst>
            <a:ext uri="{FF2B5EF4-FFF2-40B4-BE49-F238E27FC236}">
              <a16:creationId xmlns:a16="http://schemas.microsoft.com/office/drawing/2014/main" id="{B75A21EC-0DCE-49CA-8795-C97363C85F2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85" name="Text Box 71">
          <a:extLst>
            <a:ext uri="{FF2B5EF4-FFF2-40B4-BE49-F238E27FC236}">
              <a16:creationId xmlns:a16="http://schemas.microsoft.com/office/drawing/2014/main" id="{4C0A4453-113B-4104-ADFA-E20FE90DB06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86" name="Text Box 72">
          <a:extLst>
            <a:ext uri="{FF2B5EF4-FFF2-40B4-BE49-F238E27FC236}">
              <a16:creationId xmlns:a16="http://schemas.microsoft.com/office/drawing/2014/main" id="{B87DBE80-FB17-4DCF-BF1B-3CF86FCD9A2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787" name="Text Box 73">
          <a:extLst>
            <a:ext uri="{FF2B5EF4-FFF2-40B4-BE49-F238E27FC236}">
              <a16:creationId xmlns:a16="http://schemas.microsoft.com/office/drawing/2014/main" id="{EA7034C0-97CE-4CC6-8B6A-D805E36D496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5BF9038A-E7C9-4750-82B5-6BB0006726E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108AF54B-1FAA-40AE-ADBC-FF7EE6FF6BF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90" name="Text Box 46">
          <a:extLst>
            <a:ext uri="{FF2B5EF4-FFF2-40B4-BE49-F238E27FC236}">
              <a16:creationId xmlns:a16="http://schemas.microsoft.com/office/drawing/2014/main" id="{9E947FD1-4BC0-4025-93E1-EABBB9BBCF9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91" name="Text Box 43">
          <a:extLst>
            <a:ext uri="{FF2B5EF4-FFF2-40B4-BE49-F238E27FC236}">
              <a16:creationId xmlns:a16="http://schemas.microsoft.com/office/drawing/2014/main" id="{31FAA859-677A-47D3-86F9-421216D0D62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92" name="Text Box 68">
          <a:extLst>
            <a:ext uri="{FF2B5EF4-FFF2-40B4-BE49-F238E27FC236}">
              <a16:creationId xmlns:a16="http://schemas.microsoft.com/office/drawing/2014/main" id="{B0FE9487-8E88-405B-BAFE-065D379C329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93" name="Text Box 69">
          <a:extLst>
            <a:ext uri="{FF2B5EF4-FFF2-40B4-BE49-F238E27FC236}">
              <a16:creationId xmlns:a16="http://schemas.microsoft.com/office/drawing/2014/main" id="{3F580F09-C95D-4E42-B9C0-FAF21DDF3A6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94" name="Text Box 70">
          <a:extLst>
            <a:ext uri="{FF2B5EF4-FFF2-40B4-BE49-F238E27FC236}">
              <a16:creationId xmlns:a16="http://schemas.microsoft.com/office/drawing/2014/main" id="{04CC09ED-87A0-483B-95FD-D97C184119E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95" name="Text Box 71">
          <a:extLst>
            <a:ext uri="{FF2B5EF4-FFF2-40B4-BE49-F238E27FC236}">
              <a16:creationId xmlns:a16="http://schemas.microsoft.com/office/drawing/2014/main" id="{AED7D214-4460-4211-BADA-EF0E165E59E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96" name="Text Box 72">
          <a:extLst>
            <a:ext uri="{FF2B5EF4-FFF2-40B4-BE49-F238E27FC236}">
              <a16:creationId xmlns:a16="http://schemas.microsoft.com/office/drawing/2014/main" id="{E92DBE22-5E82-49BA-AE11-1DA5631B694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797" name="Text Box 73">
          <a:extLst>
            <a:ext uri="{FF2B5EF4-FFF2-40B4-BE49-F238E27FC236}">
              <a16:creationId xmlns:a16="http://schemas.microsoft.com/office/drawing/2014/main" id="{9F0A8400-A080-4CBE-9BFC-3FF3CCA91F3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98" name="Text Box 46">
          <a:extLst>
            <a:ext uri="{FF2B5EF4-FFF2-40B4-BE49-F238E27FC236}">
              <a16:creationId xmlns:a16="http://schemas.microsoft.com/office/drawing/2014/main" id="{312BC076-B4DC-4739-BE03-C3E389AD5E6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799" name="Text Box 43">
          <a:extLst>
            <a:ext uri="{FF2B5EF4-FFF2-40B4-BE49-F238E27FC236}">
              <a16:creationId xmlns:a16="http://schemas.microsoft.com/office/drawing/2014/main" id="{A851FC2F-B982-489F-B64B-58664B85C97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4C93B377-6E5E-48E3-8B70-042C494F95D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36A86593-136B-4221-A09D-6080B2CA3F8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802" name="Text Box 65">
          <a:extLst>
            <a:ext uri="{FF2B5EF4-FFF2-40B4-BE49-F238E27FC236}">
              <a16:creationId xmlns:a16="http://schemas.microsoft.com/office/drawing/2014/main" id="{DCE49128-3D81-43C1-94B4-BB324AA4294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803" name="Text Box 91">
          <a:extLst>
            <a:ext uri="{FF2B5EF4-FFF2-40B4-BE49-F238E27FC236}">
              <a16:creationId xmlns:a16="http://schemas.microsoft.com/office/drawing/2014/main" id="{56AC67A8-F9C0-452E-A92A-C4A9AD12FA3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804" name="Text Box 65">
          <a:extLst>
            <a:ext uri="{FF2B5EF4-FFF2-40B4-BE49-F238E27FC236}">
              <a16:creationId xmlns:a16="http://schemas.microsoft.com/office/drawing/2014/main" id="{25EF32D0-BAE1-4C2D-8FC1-EB172897FEA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805" name="Text Box 91">
          <a:extLst>
            <a:ext uri="{FF2B5EF4-FFF2-40B4-BE49-F238E27FC236}">
              <a16:creationId xmlns:a16="http://schemas.microsoft.com/office/drawing/2014/main" id="{63B78837-44B2-441B-96CE-2410E596B04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806" name="Text Box 46">
          <a:extLst>
            <a:ext uri="{FF2B5EF4-FFF2-40B4-BE49-F238E27FC236}">
              <a16:creationId xmlns:a16="http://schemas.microsoft.com/office/drawing/2014/main" id="{B0A19E30-6524-4A3A-97B6-F5F6C509A3FC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807" name="Text Box 43">
          <a:extLst>
            <a:ext uri="{FF2B5EF4-FFF2-40B4-BE49-F238E27FC236}">
              <a16:creationId xmlns:a16="http://schemas.microsoft.com/office/drawing/2014/main" id="{83DD8263-8CC7-4D5B-B923-69892478690A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08" name="Text Box 68">
          <a:extLst>
            <a:ext uri="{FF2B5EF4-FFF2-40B4-BE49-F238E27FC236}">
              <a16:creationId xmlns:a16="http://schemas.microsoft.com/office/drawing/2014/main" id="{AEA4721E-B53B-4476-B740-CD74821C518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09" name="Text Box 69">
          <a:extLst>
            <a:ext uri="{FF2B5EF4-FFF2-40B4-BE49-F238E27FC236}">
              <a16:creationId xmlns:a16="http://schemas.microsoft.com/office/drawing/2014/main" id="{894D9DCD-9250-49B1-9682-EE07AD6BB03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10" name="Text Box 70">
          <a:extLst>
            <a:ext uri="{FF2B5EF4-FFF2-40B4-BE49-F238E27FC236}">
              <a16:creationId xmlns:a16="http://schemas.microsoft.com/office/drawing/2014/main" id="{E9043DAF-199D-4FC3-8E42-5740D57A822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11" name="Text Box 71">
          <a:extLst>
            <a:ext uri="{FF2B5EF4-FFF2-40B4-BE49-F238E27FC236}">
              <a16:creationId xmlns:a16="http://schemas.microsoft.com/office/drawing/2014/main" id="{61ED3AA9-B0F5-408A-B3CA-9EB3AB0A676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12" name="Text Box 72">
          <a:extLst>
            <a:ext uri="{FF2B5EF4-FFF2-40B4-BE49-F238E27FC236}">
              <a16:creationId xmlns:a16="http://schemas.microsoft.com/office/drawing/2014/main" id="{DF0F060A-D139-4BA1-95BD-47C64BDC067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13" name="Text Box 73">
          <a:extLst>
            <a:ext uri="{FF2B5EF4-FFF2-40B4-BE49-F238E27FC236}">
              <a16:creationId xmlns:a16="http://schemas.microsoft.com/office/drawing/2014/main" id="{3E0A654F-73A2-419F-91D7-35D0821FCB9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14" name="Text Box 46">
          <a:extLst>
            <a:ext uri="{FF2B5EF4-FFF2-40B4-BE49-F238E27FC236}">
              <a16:creationId xmlns:a16="http://schemas.microsoft.com/office/drawing/2014/main" id="{852E2990-ECE7-4D7E-962C-327FAF1A172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15" name="Text Box 43">
          <a:extLst>
            <a:ext uri="{FF2B5EF4-FFF2-40B4-BE49-F238E27FC236}">
              <a16:creationId xmlns:a16="http://schemas.microsoft.com/office/drawing/2014/main" id="{897001D4-1E39-4B05-941E-5D94116574D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16" name="Text Box 46">
          <a:extLst>
            <a:ext uri="{FF2B5EF4-FFF2-40B4-BE49-F238E27FC236}">
              <a16:creationId xmlns:a16="http://schemas.microsoft.com/office/drawing/2014/main" id="{FD718131-F7B3-43E1-83AB-4B3CADF03AC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17" name="Text Box 43">
          <a:extLst>
            <a:ext uri="{FF2B5EF4-FFF2-40B4-BE49-F238E27FC236}">
              <a16:creationId xmlns:a16="http://schemas.microsoft.com/office/drawing/2014/main" id="{6A9A5F9B-79F0-49BE-8AF2-23C18658EDA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18" name="Text Box 68">
          <a:extLst>
            <a:ext uri="{FF2B5EF4-FFF2-40B4-BE49-F238E27FC236}">
              <a16:creationId xmlns:a16="http://schemas.microsoft.com/office/drawing/2014/main" id="{C8BC1AF1-3CF2-4467-A861-05772B9B3B7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19" name="Text Box 69">
          <a:extLst>
            <a:ext uri="{FF2B5EF4-FFF2-40B4-BE49-F238E27FC236}">
              <a16:creationId xmlns:a16="http://schemas.microsoft.com/office/drawing/2014/main" id="{36CC7470-0116-4ABD-A4A5-60739A31799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20" name="Text Box 70">
          <a:extLst>
            <a:ext uri="{FF2B5EF4-FFF2-40B4-BE49-F238E27FC236}">
              <a16:creationId xmlns:a16="http://schemas.microsoft.com/office/drawing/2014/main" id="{0232D523-D0F3-48A1-B4A4-8AB9F42A42F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21" name="Text Box 71">
          <a:extLst>
            <a:ext uri="{FF2B5EF4-FFF2-40B4-BE49-F238E27FC236}">
              <a16:creationId xmlns:a16="http://schemas.microsoft.com/office/drawing/2014/main" id="{0D2285D4-950C-4B52-9AC7-52CCD6F2A0B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22" name="Text Box 72">
          <a:extLst>
            <a:ext uri="{FF2B5EF4-FFF2-40B4-BE49-F238E27FC236}">
              <a16:creationId xmlns:a16="http://schemas.microsoft.com/office/drawing/2014/main" id="{C1E05B25-D8A4-4EB1-B187-2861E7800FE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23" name="Text Box 73">
          <a:extLst>
            <a:ext uri="{FF2B5EF4-FFF2-40B4-BE49-F238E27FC236}">
              <a16:creationId xmlns:a16="http://schemas.microsoft.com/office/drawing/2014/main" id="{CA1ED74A-B1DB-4BA2-ABCA-DD47F37B2BB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7CA4AAC0-12BC-463C-8F64-42226CB4B42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25" name="Text Box 43">
          <a:extLst>
            <a:ext uri="{FF2B5EF4-FFF2-40B4-BE49-F238E27FC236}">
              <a16:creationId xmlns:a16="http://schemas.microsoft.com/office/drawing/2014/main" id="{5C4D5C3E-131C-49BD-9FE1-0D0B13A96D4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26" name="Text Box 46">
          <a:extLst>
            <a:ext uri="{FF2B5EF4-FFF2-40B4-BE49-F238E27FC236}">
              <a16:creationId xmlns:a16="http://schemas.microsoft.com/office/drawing/2014/main" id="{8E69805F-6FF0-44AF-911B-8D9C1939E5C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827" name="Text Box 68">
          <a:extLst>
            <a:ext uri="{FF2B5EF4-FFF2-40B4-BE49-F238E27FC236}">
              <a16:creationId xmlns:a16="http://schemas.microsoft.com/office/drawing/2014/main" id="{1E666676-9F38-49E8-8FE2-5F645C61E9E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828" name="Text Box 69">
          <a:extLst>
            <a:ext uri="{FF2B5EF4-FFF2-40B4-BE49-F238E27FC236}">
              <a16:creationId xmlns:a16="http://schemas.microsoft.com/office/drawing/2014/main" id="{EE796120-D39F-4393-8DA7-2F43F8944F0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829" name="Text Box 70">
          <a:extLst>
            <a:ext uri="{FF2B5EF4-FFF2-40B4-BE49-F238E27FC236}">
              <a16:creationId xmlns:a16="http://schemas.microsoft.com/office/drawing/2014/main" id="{741A6CC9-4677-46B4-B29C-1073C5975ED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830" name="Text Box 71">
          <a:extLst>
            <a:ext uri="{FF2B5EF4-FFF2-40B4-BE49-F238E27FC236}">
              <a16:creationId xmlns:a16="http://schemas.microsoft.com/office/drawing/2014/main" id="{B6915E40-DDAC-4B2C-AEE2-50D4D5471C1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831" name="Text Box 72">
          <a:extLst>
            <a:ext uri="{FF2B5EF4-FFF2-40B4-BE49-F238E27FC236}">
              <a16:creationId xmlns:a16="http://schemas.microsoft.com/office/drawing/2014/main" id="{FE38ADB9-5674-4D67-8F93-A45B71F2D27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832" name="Text Box 73">
          <a:extLst>
            <a:ext uri="{FF2B5EF4-FFF2-40B4-BE49-F238E27FC236}">
              <a16:creationId xmlns:a16="http://schemas.microsoft.com/office/drawing/2014/main" id="{24A43122-986C-40F2-B076-152E64BA02F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33" name="Text Box 46">
          <a:extLst>
            <a:ext uri="{FF2B5EF4-FFF2-40B4-BE49-F238E27FC236}">
              <a16:creationId xmlns:a16="http://schemas.microsoft.com/office/drawing/2014/main" id="{9F225495-4148-4FEC-B15F-CF1C1B04E3F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34" name="Text Box 43">
          <a:extLst>
            <a:ext uri="{FF2B5EF4-FFF2-40B4-BE49-F238E27FC236}">
              <a16:creationId xmlns:a16="http://schemas.microsoft.com/office/drawing/2014/main" id="{44F84DCA-702B-42D8-8281-EEF0AA32DA2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35" name="Text Box 46">
          <a:extLst>
            <a:ext uri="{FF2B5EF4-FFF2-40B4-BE49-F238E27FC236}">
              <a16:creationId xmlns:a16="http://schemas.microsoft.com/office/drawing/2014/main" id="{0FC6E82D-ECBA-4732-AD01-FAE0B40C9DA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36" name="Text Box 43">
          <a:extLst>
            <a:ext uri="{FF2B5EF4-FFF2-40B4-BE49-F238E27FC236}">
              <a16:creationId xmlns:a16="http://schemas.microsoft.com/office/drawing/2014/main" id="{431AC0C0-7B5C-499D-ADD9-9DBA6DA7CF1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</xdr:row>
      <xdr:rowOff>0</xdr:rowOff>
    </xdr:from>
    <xdr:ext cx="0" cy="171450"/>
    <xdr:sp macro="" textlink="">
      <xdr:nvSpPr>
        <xdr:cNvPr id="837" name="Text Box 10">
          <a:extLst>
            <a:ext uri="{FF2B5EF4-FFF2-40B4-BE49-F238E27FC236}">
              <a16:creationId xmlns:a16="http://schemas.microsoft.com/office/drawing/2014/main" id="{6A720D3D-D537-41F2-9A86-7F374A91F74B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</xdr:row>
      <xdr:rowOff>0</xdr:rowOff>
    </xdr:from>
    <xdr:ext cx="0" cy="171450"/>
    <xdr:sp macro="" textlink="">
      <xdr:nvSpPr>
        <xdr:cNvPr id="838" name="Text Box 11">
          <a:extLst>
            <a:ext uri="{FF2B5EF4-FFF2-40B4-BE49-F238E27FC236}">
              <a16:creationId xmlns:a16="http://schemas.microsoft.com/office/drawing/2014/main" id="{1806215F-7533-4ED9-97F3-CFE2E3AE66F4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839" name="Text Box 65">
          <a:extLst>
            <a:ext uri="{FF2B5EF4-FFF2-40B4-BE49-F238E27FC236}">
              <a16:creationId xmlns:a16="http://schemas.microsoft.com/office/drawing/2014/main" id="{1F17EBFA-003B-44F5-8F19-4BF1614C240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840" name="Text Box 91">
          <a:extLst>
            <a:ext uri="{FF2B5EF4-FFF2-40B4-BE49-F238E27FC236}">
              <a16:creationId xmlns:a16="http://schemas.microsoft.com/office/drawing/2014/main" id="{B42AB747-6E82-4BC7-BAC3-4F2021A9711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841" name="Text Box 65">
          <a:extLst>
            <a:ext uri="{FF2B5EF4-FFF2-40B4-BE49-F238E27FC236}">
              <a16:creationId xmlns:a16="http://schemas.microsoft.com/office/drawing/2014/main" id="{122F396E-4885-4147-939D-22B6F76DABA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842" name="Text Box 91">
          <a:extLst>
            <a:ext uri="{FF2B5EF4-FFF2-40B4-BE49-F238E27FC236}">
              <a16:creationId xmlns:a16="http://schemas.microsoft.com/office/drawing/2014/main" id="{88B4B845-2B3C-4173-A251-456DC4CDFE9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843" name="Text Box 46">
          <a:extLst>
            <a:ext uri="{FF2B5EF4-FFF2-40B4-BE49-F238E27FC236}">
              <a16:creationId xmlns:a16="http://schemas.microsoft.com/office/drawing/2014/main" id="{4A7150A5-9C72-483D-88A8-0F80B20BDD37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844" name="Text Box 43">
          <a:extLst>
            <a:ext uri="{FF2B5EF4-FFF2-40B4-BE49-F238E27FC236}">
              <a16:creationId xmlns:a16="http://schemas.microsoft.com/office/drawing/2014/main" id="{7E2FE3EC-B190-4091-BCB7-1812E794759F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45" name="Text Box 68">
          <a:extLst>
            <a:ext uri="{FF2B5EF4-FFF2-40B4-BE49-F238E27FC236}">
              <a16:creationId xmlns:a16="http://schemas.microsoft.com/office/drawing/2014/main" id="{810B7524-6026-4996-9D2A-7A0461FA781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46" name="Text Box 69">
          <a:extLst>
            <a:ext uri="{FF2B5EF4-FFF2-40B4-BE49-F238E27FC236}">
              <a16:creationId xmlns:a16="http://schemas.microsoft.com/office/drawing/2014/main" id="{68E250DA-FDF5-46A6-9ECC-18C0B38A8B0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47" name="Text Box 70">
          <a:extLst>
            <a:ext uri="{FF2B5EF4-FFF2-40B4-BE49-F238E27FC236}">
              <a16:creationId xmlns:a16="http://schemas.microsoft.com/office/drawing/2014/main" id="{F7C4CF2E-EAB6-4933-A335-034DF9FB29F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48" name="Text Box 71">
          <a:extLst>
            <a:ext uri="{FF2B5EF4-FFF2-40B4-BE49-F238E27FC236}">
              <a16:creationId xmlns:a16="http://schemas.microsoft.com/office/drawing/2014/main" id="{0917B7AD-436F-4C0A-A0CB-93267F97447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49" name="Text Box 72">
          <a:extLst>
            <a:ext uri="{FF2B5EF4-FFF2-40B4-BE49-F238E27FC236}">
              <a16:creationId xmlns:a16="http://schemas.microsoft.com/office/drawing/2014/main" id="{EC275803-53B0-42B0-A77C-05CF52D7A61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50" name="Text Box 73">
          <a:extLst>
            <a:ext uri="{FF2B5EF4-FFF2-40B4-BE49-F238E27FC236}">
              <a16:creationId xmlns:a16="http://schemas.microsoft.com/office/drawing/2014/main" id="{CB798C7C-672B-4BF9-B2B0-3E031EE1189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51" name="Text Box 46">
          <a:extLst>
            <a:ext uri="{FF2B5EF4-FFF2-40B4-BE49-F238E27FC236}">
              <a16:creationId xmlns:a16="http://schemas.microsoft.com/office/drawing/2014/main" id="{974FEC43-58F3-453D-ABA4-CC646212B51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52" name="Text Box 43">
          <a:extLst>
            <a:ext uri="{FF2B5EF4-FFF2-40B4-BE49-F238E27FC236}">
              <a16:creationId xmlns:a16="http://schemas.microsoft.com/office/drawing/2014/main" id="{51F50DC9-78B2-41C1-B4B9-84F10F996CF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53" name="Text Box 46">
          <a:extLst>
            <a:ext uri="{FF2B5EF4-FFF2-40B4-BE49-F238E27FC236}">
              <a16:creationId xmlns:a16="http://schemas.microsoft.com/office/drawing/2014/main" id="{F82BC9EE-6BF7-40BD-B61E-95932E5A541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54" name="Text Box 43">
          <a:extLst>
            <a:ext uri="{FF2B5EF4-FFF2-40B4-BE49-F238E27FC236}">
              <a16:creationId xmlns:a16="http://schemas.microsoft.com/office/drawing/2014/main" id="{3D299591-168C-47A6-A725-8FA0C656F16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55" name="Text Box 68">
          <a:extLst>
            <a:ext uri="{FF2B5EF4-FFF2-40B4-BE49-F238E27FC236}">
              <a16:creationId xmlns:a16="http://schemas.microsoft.com/office/drawing/2014/main" id="{B0B9EC4D-FA16-4C84-BA37-15C6A26DCFB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56" name="Text Box 69">
          <a:extLst>
            <a:ext uri="{FF2B5EF4-FFF2-40B4-BE49-F238E27FC236}">
              <a16:creationId xmlns:a16="http://schemas.microsoft.com/office/drawing/2014/main" id="{AF9D2DB3-8401-48C5-BF3F-ECB5E274F96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57" name="Text Box 70">
          <a:extLst>
            <a:ext uri="{FF2B5EF4-FFF2-40B4-BE49-F238E27FC236}">
              <a16:creationId xmlns:a16="http://schemas.microsoft.com/office/drawing/2014/main" id="{9A1766BF-063A-42D6-9753-40FA14BD327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58" name="Text Box 71">
          <a:extLst>
            <a:ext uri="{FF2B5EF4-FFF2-40B4-BE49-F238E27FC236}">
              <a16:creationId xmlns:a16="http://schemas.microsoft.com/office/drawing/2014/main" id="{01201E6D-3CE8-4130-B7B9-09E7D857AA8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59" name="Text Box 72">
          <a:extLst>
            <a:ext uri="{FF2B5EF4-FFF2-40B4-BE49-F238E27FC236}">
              <a16:creationId xmlns:a16="http://schemas.microsoft.com/office/drawing/2014/main" id="{2387F7E3-BE55-48A9-8ED7-EDF2329853E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60" name="Text Box 73">
          <a:extLst>
            <a:ext uri="{FF2B5EF4-FFF2-40B4-BE49-F238E27FC236}">
              <a16:creationId xmlns:a16="http://schemas.microsoft.com/office/drawing/2014/main" id="{DDF5E1C3-3CC4-446A-AE0D-DE67BB65012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61" name="Text Box 46">
          <a:extLst>
            <a:ext uri="{FF2B5EF4-FFF2-40B4-BE49-F238E27FC236}">
              <a16:creationId xmlns:a16="http://schemas.microsoft.com/office/drawing/2014/main" id="{741244F4-73DF-48F3-8485-0FCA288C148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62" name="Text Box 43">
          <a:extLst>
            <a:ext uri="{FF2B5EF4-FFF2-40B4-BE49-F238E27FC236}">
              <a16:creationId xmlns:a16="http://schemas.microsoft.com/office/drawing/2014/main" id="{7C3A4D37-B944-45FC-87AE-F83ACC6BC55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63" name="Text Box 46">
          <a:extLst>
            <a:ext uri="{FF2B5EF4-FFF2-40B4-BE49-F238E27FC236}">
              <a16:creationId xmlns:a16="http://schemas.microsoft.com/office/drawing/2014/main" id="{D427B1BF-122A-4618-B442-21DB03A833E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64" name="Text Box 43">
          <a:extLst>
            <a:ext uri="{FF2B5EF4-FFF2-40B4-BE49-F238E27FC236}">
              <a16:creationId xmlns:a16="http://schemas.microsoft.com/office/drawing/2014/main" id="{EEC486D9-703F-442D-96A1-E7D1B4701BC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865" name="Text Box 68">
          <a:extLst>
            <a:ext uri="{FF2B5EF4-FFF2-40B4-BE49-F238E27FC236}">
              <a16:creationId xmlns:a16="http://schemas.microsoft.com/office/drawing/2014/main" id="{328A1715-3344-4393-A5FD-11BEFB85E89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866" name="Text Box 69">
          <a:extLst>
            <a:ext uri="{FF2B5EF4-FFF2-40B4-BE49-F238E27FC236}">
              <a16:creationId xmlns:a16="http://schemas.microsoft.com/office/drawing/2014/main" id="{22CE488A-76BF-4AF4-A77A-F550FE104BA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867" name="Text Box 70">
          <a:extLst>
            <a:ext uri="{FF2B5EF4-FFF2-40B4-BE49-F238E27FC236}">
              <a16:creationId xmlns:a16="http://schemas.microsoft.com/office/drawing/2014/main" id="{945DEC14-3F6D-4852-A817-2561A706BFB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868" name="Text Box 71">
          <a:extLst>
            <a:ext uri="{FF2B5EF4-FFF2-40B4-BE49-F238E27FC236}">
              <a16:creationId xmlns:a16="http://schemas.microsoft.com/office/drawing/2014/main" id="{9B2B6070-010B-458E-9D08-2B77874A8B2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869" name="Text Box 72">
          <a:extLst>
            <a:ext uri="{FF2B5EF4-FFF2-40B4-BE49-F238E27FC236}">
              <a16:creationId xmlns:a16="http://schemas.microsoft.com/office/drawing/2014/main" id="{5CA46ED3-FC5C-4599-9187-AC6000D611B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870" name="Text Box 73">
          <a:extLst>
            <a:ext uri="{FF2B5EF4-FFF2-40B4-BE49-F238E27FC236}">
              <a16:creationId xmlns:a16="http://schemas.microsoft.com/office/drawing/2014/main" id="{9546E5DF-CAA2-4F4E-8F87-BD423D25E63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71" name="Text Box 46">
          <a:extLst>
            <a:ext uri="{FF2B5EF4-FFF2-40B4-BE49-F238E27FC236}">
              <a16:creationId xmlns:a16="http://schemas.microsoft.com/office/drawing/2014/main" id="{26B79100-A13E-46ED-858F-8F20C1AB78B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72" name="Text Box 43">
          <a:extLst>
            <a:ext uri="{FF2B5EF4-FFF2-40B4-BE49-F238E27FC236}">
              <a16:creationId xmlns:a16="http://schemas.microsoft.com/office/drawing/2014/main" id="{9E56B7D2-318E-4ED1-8246-F77CE1FB9F7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73" name="Text Box 46">
          <a:extLst>
            <a:ext uri="{FF2B5EF4-FFF2-40B4-BE49-F238E27FC236}">
              <a16:creationId xmlns:a16="http://schemas.microsoft.com/office/drawing/2014/main" id="{8B657F66-236D-4E7B-9C96-C81DF8F8156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74" name="Text Box 43">
          <a:extLst>
            <a:ext uri="{FF2B5EF4-FFF2-40B4-BE49-F238E27FC236}">
              <a16:creationId xmlns:a16="http://schemas.microsoft.com/office/drawing/2014/main" id="{B3DFB4CD-223C-46DF-AD43-EA60A26EE6A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</xdr:row>
      <xdr:rowOff>0</xdr:rowOff>
    </xdr:from>
    <xdr:ext cx="0" cy="171450"/>
    <xdr:sp macro="" textlink="">
      <xdr:nvSpPr>
        <xdr:cNvPr id="875" name="Text Box 10">
          <a:extLst>
            <a:ext uri="{FF2B5EF4-FFF2-40B4-BE49-F238E27FC236}">
              <a16:creationId xmlns:a16="http://schemas.microsoft.com/office/drawing/2014/main" id="{A3560E58-7C28-40FA-AF76-B3E30FAE2BC6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876" name="Text Box 65">
          <a:extLst>
            <a:ext uri="{FF2B5EF4-FFF2-40B4-BE49-F238E27FC236}">
              <a16:creationId xmlns:a16="http://schemas.microsoft.com/office/drawing/2014/main" id="{CDF69D9F-0E62-4D18-A920-396A22D6C8F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877" name="Text Box 91">
          <a:extLst>
            <a:ext uri="{FF2B5EF4-FFF2-40B4-BE49-F238E27FC236}">
              <a16:creationId xmlns:a16="http://schemas.microsoft.com/office/drawing/2014/main" id="{BEAA5CEE-8C10-4FA6-B17E-2FAA151CEC9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878" name="Text Box 65">
          <a:extLst>
            <a:ext uri="{FF2B5EF4-FFF2-40B4-BE49-F238E27FC236}">
              <a16:creationId xmlns:a16="http://schemas.microsoft.com/office/drawing/2014/main" id="{9B81FDAD-6ACB-4941-B469-5AA96ADFCF6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879" name="Text Box 46">
          <a:extLst>
            <a:ext uri="{FF2B5EF4-FFF2-40B4-BE49-F238E27FC236}">
              <a16:creationId xmlns:a16="http://schemas.microsoft.com/office/drawing/2014/main" id="{632E21B1-2E51-4241-BDD2-CCCF0D4A11FD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880" name="Text Box 43">
          <a:extLst>
            <a:ext uri="{FF2B5EF4-FFF2-40B4-BE49-F238E27FC236}">
              <a16:creationId xmlns:a16="http://schemas.microsoft.com/office/drawing/2014/main" id="{BFE40308-72FD-4249-925A-764A6223C004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81" name="Text Box 68">
          <a:extLst>
            <a:ext uri="{FF2B5EF4-FFF2-40B4-BE49-F238E27FC236}">
              <a16:creationId xmlns:a16="http://schemas.microsoft.com/office/drawing/2014/main" id="{E4D99754-A0EA-44F6-B820-F2BD9546958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82" name="Text Box 69">
          <a:extLst>
            <a:ext uri="{FF2B5EF4-FFF2-40B4-BE49-F238E27FC236}">
              <a16:creationId xmlns:a16="http://schemas.microsoft.com/office/drawing/2014/main" id="{58140DD9-50AC-473E-8C67-59EBCF0C2CD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83" name="Text Box 70">
          <a:extLst>
            <a:ext uri="{FF2B5EF4-FFF2-40B4-BE49-F238E27FC236}">
              <a16:creationId xmlns:a16="http://schemas.microsoft.com/office/drawing/2014/main" id="{5B53E80D-31FA-46B1-B5CE-A6BAA635D71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84" name="Text Box 71">
          <a:extLst>
            <a:ext uri="{FF2B5EF4-FFF2-40B4-BE49-F238E27FC236}">
              <a16:creationId xmlns:a16="http://schemas.microsoft.com/office/drawing/2014/main" id="{C593111E-BFE2-4358-9FAF-0647B8043DE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85" name="Text Box 72">
          <a:extLst>
            <a:ext uri="{FF2B5EF4-FFF2-40B4-BE49-F238E27FC236}">
              <a16:creationId xmlns:a16="http://schemas.microsoft.com/office/drawing/2014/main" id="{CE5F74D7-CB9E-446F-8A15-6A0C7FEB24B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86" name="Text Box 73">
          <a:extLst>
            <a:ext uri="{FF2B5EF4-FFF2-40B4-BE49-F238E27FC236}">
              <a16:creationId xmlns:a16="http://schemas.microsoft.com/office/drawing/2014/main" id="{C988B76D-2BE7-4395-AAAF-BD9C981D5C3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87" name="Text Box 46">
          <a:extLst>
            <a:ext uri="{FF2B5EF4-FFF2-40B4-BE49-F238E27FC236}">
              <a16:creationId xmlns:a16="http://schemas.microsoft.com/office/drawing/2014/main" id="{024C1A4E-7B98-4174-B606-1410E61A33A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88" name="Text Box 43">
          <a:extLst>
            <a:ext uri="{FF2B5EF4-FFF2-40B4-BE49-F238E27FC236}">
              <a16:creationId xmlns:a16="http://schemas.microsoft.com/office/drawing/2014/main" id="{8DA0654C-9393-44DC-9C40-6F3E0BB2251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89" name="Text Box 46">
          <a:extLst>
            <a:ext uri="{FF2B5EF4-FFF2-40B4-BE49-F238E27FC236}">
              <a16:creationId xmlns:a16="http://schemas.microsoft.com/office/drawing/2014/main" id="{91AFBBDF-D084-444E-8A42-34CB46490D2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90" name="Text Box 43">
          <a:extLst>
            <a:ext uri="{FF2B5EF4-FFF2-40B4-BE49-F238E27FC236}">
              <a16:creationId xmlns:a16="http://schemas.microsoft.com/office/drawing/2014/main" id="{AB16D44B-B508-4F9D-B863-3F60856196E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91" name="Text Box 68">
          <a:extLst>
            <a:ext uri="{FF2B5EF4-FFF2-40B4-BE49-F238E27FC236}">
              <a16:creationId xmlns:a16="http://schemas.microsoft.com/office/drawing/2014/main" id="{0DBF59D1-AA17-43F2-8C13-5EC425625CA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92" name="Text Box 69">
          <a:extLst>
            <a:ext uri="{FF2B5EF4-FFF2-40B4-BE49-F238E27FC236}">
              <a16:creationId xmlns:a16="http://schemas.microsoft.com/office/drawing/2014/main" id="{407217B7-04DF-4142-8DF0-41C5225594D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93" name="Text Box 70">
          <a:extLst>
            <a:ext uri="{FF2B5EF4-FFF2-40B4-BE49-F238E27FC236}">
              <a16:creationId xmlns:a16="http://schemas.microsoft.com/office/drawing/2014/main" id="{3BA405AB-8F2D-4931-9606-A05105BC49F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94" name="Text Box 71">
          <a:extLst>
            <a:ext uri="{FF2B5EF4-FFF2-40B4-BE49-F238E27FC236}">
              <a16:creationId xmlns:a16="http://schemas.microsoft.com/office/drawing/2014/main" id="{6F29103E-CA4F-4EA4-974E-73ECF60D1EA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95" name="Text Box 72">
          <a:extLst>
            <a:ext uri="{FF2B5EF4-FFF2-40B4-BE49-F238E27FC236}">
              <a16:creationId xmlns:a16="http://schemas.microsoft.com/office/drawing/2014/main" id="{17F0E8E9-293F-4751-80E0-872234F0937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896" name="Text Box 73">
          <a:extLst>
            <a:ext uri="{FF2B5EF4-FFF2-40B4-BE49-F238E27FC236}">
              <a16:creationId xmlns:a16="http://schemas.microsoft.com/office/drawing/2014/main" id="{0DD43C63-9C54-48F2-8F29-2A54BFBABDC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97" name="Text Box 46">
          <a:extLst>
            <a:ext uri="{FF2B5EF4-FFF2-40B4-BE49-F238E27FC236}">
              <a16:creationId xmlns:a16="http://schemas.microsoft.com/office/drawing/2014/main" id="{43A75CC7-0F32-499D-A59E-2D0919B5C0C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98" name="Text Box 43">
          <a:extLst>
            <a:ext uri="{FF2B5EF4-FFF2-40B4-BE49-F238E27FC236}">
              <a16:creationId xmlns:a16="http://schemas.microsoft.com/office/drawing/2014/main" id="{D43F9360-8FBD-48D9-8333-6E6684D453E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899" name="Text Box 46">
          <a:extLst>
            <a:ext uri="{FF2B5EF4-FFF2-40B4-BE49-F238E27FC236}">
              <a16:creationId xmlns:a16="http://schemas.microsoft.com/office/drawing/2014/main" id="{E06618EB-C92A-485E-8C02-3F5FBA30194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900" name="Text Box 43">
          <a:extLst>
            <a:ext uri="{FF2B5EF4-FFF2-40B4-BE49-F238E27FC236}">
              <a16:creationId xmlns:a16="http://schemas.microsoft.com/office/drawing/2014/main" id="{2B85279E-E003-440E-9AD5-D74CE1F0C5C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901" name="Text Box 68">
          <a:extLst>
            <a:ext uri="{FF2B5EF4-FFF2-40B4-BE49-F238E27FC236}">
              <a16:creationId xmlns:a16="http://schemas.microsoft.com/office/drawing/2014/main" id="{1314E2A2-65CE-4706-B27C-09F771CDCF0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902" name="Text Box 69">
          <a:extLst>
            <a:ext uri="{FF2B5EF4-FFF2-40B4-BE49-F238E27FC236}">
              <a16:creationId xmlns:a16="http://schemas.microsoft.com/office/drawing/2014/main" id="{DF99ADDA-0202-418A-A24E-F9E381C91E7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903" name="Text Box 70">
          <a:extLst>
            <a:ext uri="{FF2B5EF4-FFF2-40B4-BE49-F238E27FC236}">
              <a16:creationId xmlns:a16="http://schemas.microsoft.com/office/drawing/2014/main" id="{39544148-127C-4A0A-815F-A9C23F516D3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904" name="Text Box 71">
          <a:extLst>
            <a:ext uri="{FF2B5EF4-FFF2-40B4-BE49-F238E27FC236}">
              <a16:creationId xmlns:a16="http://schemas.microsoft.com/office/drawing/2014/main" id="{2F8A5FE9-2C4A-4C34-AEB8-66193B0A0E3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905" name="Text Box 72">
          <a:extLst>
            <a:ext uri="{FF2B5EF4-FFF2-40B4-BE49-F238E27FC236}">
              <a16:creationId xmlns:a16="http://schemas.microsoft.com/office/drawing/2014/main" id="{1E392606-D825-4B0D-94F1-DF750E233A5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47625"/>
    <xdr:sp macro="" textlink="">
      <xdr:nvSpPr>
        <xdr:cNvPr id="906" name="Text Box 73">
          <a:extLst>
            <a:ext uri="{FF2B5EF4-FFF2-40B4-BE49-F238E27FC236}">
              <a16:creationId xmlns:a16="http://schemas.microsoft.com/office/drawing/2014/main" id="{807B6ED3-CF13-441D-8CC8-CF4A4E51375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907" name="Text Box 46">
          <a:extLst>
            <a:ext uri="{FF2B5EF4-FFF2-40B4-BE49-F238E27FC236}">
              <a16:creationId xmlns:a16="http://schemas.microsoft.com/office/drawing/2014/main" id="{C4367DE7-7D6A-4942-9509-20A946FAAC8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908" name="Text Box 43">
          <a:extLst>
            <a:ext uri="{FF2B5EF4-FFF2-40B4-BE49-F238E27FC236}">
              <a16:creationId xmlns:a16="http://schemas.microsoft.com/office/drawing/2014/main" id="{836E6132-1D7A-4F01-AE30-F265B9E58D5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909" name="Text Box 46">
          <a:extLst>
            <a:ext uri="{FF2B5EF4-FFF2-40B4-BE49-F238E27FC236}">
              <a16:creationId xmlns:a16="http://schemas.microsoft.com/office/drawing/2014/main" id="{968E241A-0E52-46DB-B436-F10829EA29A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910" name="Text Box 43">
          <a:extLst>
            <a:ext uri="{FF2B5EF4-FFF2-40B4-BE49-F238E27FC236}">
              <a16:creationId xmlns:a16="http://schemas.microsoft.com/office/drawing/2014/main" id="{B2AD472F-6189-4FCC-AACE-52271F455EA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</xdr:row>
      <xdr:rowOff>0</xdr:rowOff>
    </xdr:from>
    <xdr:ext cx="0" cy="171450"/>
    <xdr:sp macro="" textlink="">
      <xdr:nvSpPr>
        <xdr:cNvPr id="911" name="Text Box 10">
          <a:extLst>
            <a:ext uri="{FF2B5EF4-FFF2-40B4-BE49-F238E27FC236}">
              <a16:creationId xmlns:a16="http://schemas.microsoft.com/office/drawing/2014/main" id="{CF082B36-C276-4A84-8673-C85AD772AAEB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912" name="Text Box 65">
          <a:extLst>
            <a:ext uri="{FF2B5EF4-FFF2-40B4-BE49-F238E27FC236}">
              <a16:creationId xmlns:a16="http://schemas.microsoft.com/office/drawing/2014/main" id="{A7425040-ACA0-4FE0-A138-5D6DD0163E6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913" name="Text Box 91">
          <a:extLst>
            <a:ext uri="{FF2B5EF4-FFF2-40B4-BE49-F238E27FC236}">
              <a16:creationId xmlns:a16="http://schemas.microsoft.com/office/drawing/2014/main" id="{A2F3161D-5F56-491C-9E74-1CD60F90609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914" name="Text Box 65">
          <a:extLst>
            <a:ext uri="{FF2B5EF4-FFF2-40B4-BE49-F238E27FC236}">
              <a16:creationId xmlns:a16="http://schemas.microsoft.com/office/drawing/2014/main" id="{495A2B85-20A9-4A93-B45D-86ADE9F16F1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915" name="Text Box 46">
          <a:extLst>
            <a:ext uri="{FF2B5EF4-FFF2-40B4-BE49-F238E27FC236}">
              <a16:creationId xmlns:a16="http://schemas.microsoft.com/office/drawing/2014/main" id="{EBABC873-D1DE-4E4C-8057-F8F4ECEEFE98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76200" cy="171450"/>
    <xdr:sp macro="" textlink="">
      <xdr:nvSpPr>
        <xdr:cNvPr id="916" name="Text Box 43">
          <a:extLst>
            <a:ext uri="{FF2B5EF4-FFF2-40B4-BE49-F238E27FC236}">
              <a16:creationId xmlns:a16="http://schemas.microsoft.com/office/drawing/2014/main" id="{9471670B-C470-4581-824B-FF31E7D797E7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917" name="Text Box 68">
          <a:extLst>
            <a:ext uri="{FF2B5EF4-FFF2-40B4-BE49-F238E27FC236}">
              <a16:creationId xmlns:a16="http://schemas.microsoft.com/office/drawing/2014/main" id="{CD99C726-5528-4EE4-B620-8D6E36B6743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918" name="Text Box 69">
          <a:extLst>
            <a:ext uri="{FF2B5EF4-FFF2-40B4-BE49-F238E27FC236}">
              <a16:creationId xmlns:a16="http://schemas.microsoft.com/office/drawing/2014/main" id="{55263605-E8FA-41C7-A408-0F7C64D6DA7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919" name="Text Box 70">
          <a:extLst>
            <a:ext uri="{FF2B5EF4-FFF2-40B4-BE49-F238E27FC236}">
              <a16:creationId xmlns:a16="http://schemas.microsoft.com/office/drawing/2014/main" id="{2D02FA46-C0A8-4D30-A952-61767406297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920" name="Text Box 71">
          <a:extLst>
            <a:ext uri="{FF2B5EF4-FFF2-40B4-BE49-F238E27FC236}">
              <a16:creationId xmlns:a16="http://schemas.microsoft.com/office/drawing/2014/main" id="{D6ADCB77-E46D-421E-9E22-6AF9E5498A7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921" name="Text Box 72">
          <a:extLst>
            <a:ext uri="{FF2B5EF4-FFF2-40B4-BE49-F238E27FC236}">
              <a16:creationId xmlns:a16="http://schemas.microsoft.com/office/drawing/2014/main" id="{0628082C-A770-4E6A-807C-F881FBBD211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922" name="Text Box 73">
          <a:extLst>
            <a:ext uri="{FF2B5EF4-FFF2-40B4-BE49-F238E27FC236}">
              <a16:creationId xmlns:a16="http://schemas.microsoft.com/office/drawing/2014/main" id="{BB889AF1-AAB2-47D7-8C32-88AD5D5E7B8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923" name="Text Box 46">
          <a:extLst>
            <a:ext uri="{FF2B5EF4-FFF2-40B4-BE49-F238E27FC236}">
              <a16:creationId xmlns:a16="http://schemas.microsoft.com/office/drawing/2014/main" id="{A165BE96-AEFD-4E9E-B6C7-6D14B2C7ED0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924" name="Text Box 43">
          <a:extLst>
            <a:ext uri="{FF2B5EF4-FFF2-40B4-BE49-F238E27FC236}">
              <a16:creationId xmlns:a16="http://schemas.microsoft.com/office/drawing/2014/main" id="{360B2277-BF18-47FA-A5A2-CA783CB280A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925" name="Text Box 46">
          <a:extLst>
            <a:ext uri="{FF2B5EF4-FFF2-40B4-BE49-F238E27FC236}">
              <a16:creationId xmlns:a16="http://schemas.microsoft.com/office/drawing/2014/main" id="{FD7AC52E-639E-44E0-9775-54018639C9A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926" name="Text Box 43">
          <a:extLst>
            <a:ext uri="{FF2B5EF4-FFF2-40B4-BE49-F238E27FC236}">
              <a16:creationId xmlns:a16="http://schemas.microsoft.com/office/drawing/2014/main" id="{1727B1BB-2D53-4446-BFFE-94E996B9CA6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927" name="Text Box 68">
          <a:extLst>
            <a:ext uri="{FF2B5EF4-FFF2-40B4-BE49-F238E27FC236}">
              <a16:creationId xmlns:a16="http://schemas.microsoft.com/office/drawing/2014/main" id="{5D493FCD-7F2A-470D-8B24-41F3F339A08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928" name="Text Box 69">
          <a:extLst>
            <a:ext uri="{FF2B5EF4-FFF2-40B4-BE49-F238E27FC236}">
              <a16:creationId xmlns:a16="http://schemas.microsoft.com/office/drawing/2014/main" id="{2E4CD971-5C23-4BEA-9DBC-59C4EF18D34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929" name="Text Box 70">
          <a:extLst>
            <a:ext uri="{FF2B5EF4-FFF2-40B4-BE49-F238E27FC236}">
              <a16:creationId xmlns:a16="http://schemas.microsoft.com/office/drawing/2014/main" id="{FC9CE808-D926-4620-9E7E-156506A946C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930" name="Text Box 71">
          <a:extLst>
            <a:ext uri="{FF2B5EF4-FFF2-40B4-BE49-F238E27FC236}">
              <a16:creationId xmlns:a16="http://schemas.microsoft.com/office/drawing/2014/main" id="{4DD0CD36-2679-4D9A-B3A0-5EA5F0B1E41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931" name="Text Box 72">
          <a:extLst>
            <a:ext uri="{FF2B5EF4-FFF2-40B4-BE49-F238E27FC236}">
              <a16:creationId xmlns:a16="http://schemas.microsoft.com/office/drawing/2014/main" id="{A15DC1AC-1B51-4AAA-AC43-46C78765824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66675"/>
    <xdr:sp macro="" textlink="">
      <xdr:nvSpPr>
        <xdr:cNvPr id="932" name="Text Box 73">
          <a:extLst>
            <a:ext uri="{FF2B5EF4-FFF2-40B4-BE49-F238E27FC236}">
              <a16:creationId xmlns:a16="http://schemas.microsoft.com/office/drawing/2014/main" id="{65BE9677-62EB-4D71-98AE-4D0855A3014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933" name="Text Box 46">
          <a:extLst>
            <a:ext uri="{FF2B5EF4-FFF2-40B4-BE49-F238E27FC236}">
              <a16:creationId xmlns:a16="http://schemas.microsoft.com/office/drawing/2014/main" id="{EA8A3F48-B734-47A4-98DF-FD4BA7B390A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934" name="Text Box 43">
          <a:extLst>
            <a:ext uri="{FF2B5EF4-FFF2-40B4-BE49-F238E27FC236}">
              <a16:creationId xmlns:a16="http://schemas.microsoft.com/office/drawing/2014/main" id="{19C4AAEB-6E93-4256-89B9-9C124473E40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935" name="Text Box 46">
          <a:extLst>
            <a:ext uri="{FF2B5EF4-FFF2-40B4-BE49-F238E27FC236}">
              <a16:creationId xmlns:a16="http://schemas.microsoft.com/office/drawing/2014/main" id="{2849DAD7-7975-402F-BBF1-8559641AE4E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8575"/>
    <xdr:sp macro="" textlink="">
      <xdr:nvSpPr>
        <xdr:cNvPr id="936" name="Text Box 43">
          <a:extLst>
            <a:ext uri="{FF2B5EF4-FFF2-40B4-BE49-F238E27FC236}">
              <a16:creationId xmlns:a16="http://schemas.microsoft.com/office/drawing/2014/main" id="{C4626A3C-2361-4B6E-A260-0E2A7FADBED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37" name="Text Box 68">
          <a:extLst>
            <a:ext uri="{FF2B5EF4-FFF2-40B4-BE49-F238E27FC236}">
              <a16:creationId xmlns:a16="http://schemas.microsoft.com/office/drawing/2014/main" id="{CAC049BB-6893-493F-855C-93D5BB8A989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38" name="Text Box 69">
          <a:extLst>
            <a:ext uri="{FF2B5EF4-FFF2-40B4-BE49-F238E27FC236}">
              <a16:creationId xmlns:a16="http://schemas.microsoft.com/office/drawing/2014/main" id="{FDE39A79-87DE-4451-9DC3-4E67AFAA203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39" name="Text Box 70">
          <a:extLst>
            <a:ext uri="{FF2B5EF4-FFF2-40B4-BE49-F238E27FC236}">
              <a16:creationId xmlns:a16="http://schemas.microsoft.com/office/drawing/2014/main" id="{1755EF3B-EA00-4BB5-BC6E-4DB027CA569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40" name="Text Box 71">
          <a:extLst>
            <a:ext uri="{FF2B5EF4-FFF2-40B4-BE49-F238E27FC236}">
              <a16:creationId xmlns:a16="http://schemas.microsoft.com/office/drawing/2014/main" id="{6435A093-9CB7-4DE3-8426-D90F9C5B58F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41" name="Text Box 72">
          <a:extLst>
            <a:ext uri="{FF2B5EF4-FFF2-40B4-BE49-F238E27FC236}">
              <a16:creationId xmlns:a16="http://schemas.microsoft.com/office/drawing/2014/main" id="{107C9834-1893-47A8-83D7-2C9AF4B7040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42" name="Text Box 73">
          <a:extLst>
            <a:ext uri="{FF2B5EF4-FFF2-40B4-BE49-F238E27FC236}">
              <a16:creationId xmlns:a16="http://schemas.microsoft.com/office/drawing/2014/main" id="{9DEF649D-8179-4813-84A7-0EA97FD1914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43" name="Text Box 46">
          <a:extLst>
            <a:ext uri="{FF2B5EF4-FFF2-40B4-BE49-F238E27FC236}">
              <a16:creationId xmlns:a16="http://schemas.microsoft.com/office/drawing/2014/main" id="{2588F001-1556-4B1E-90E0-D552D0B1EB8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44" name="Text Box 43">
          <a:extLst>
            <a:ext uri="{FF2B5EF4-FFF2-40B4-BE49-F238E27FC236}">
              <a16:creationId xmlns:a16="http://schemas.microsoft.com/office/drawing/2014/main" id="{BF055863-3690-4BBE-B0AF-DBD5DCBF717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45" name="Text Box 46">
          <a:extLst>
            <a:ext uri="{FF2B5EF4-FFF2-40B4-BE49-F238E27FC236}">
              <a16:creationId xmlns:a16="http://schemas.microsoft.com/office/drawing/2014/main" id="{7E78DD48-32A4-493A-AC4F-4F651FF6E44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46" name="Text Box 43">
          <a:extLst>
            <a:ext uri="{FF2B5EF4-FFF2-40B4-BE49-F238E27FC236}">
              <a16:creationId xmlns:a16="http://schemas.microsoft.com/office/drawing/2014/main" id="{B5C225CA-116E-4A81-B7A7-31C7666AF01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947" name="Text Box 10">
          <a:extLst>
            <a:ext uri="{FF2B5EF4-FFF2-40B4-BE49-F238E27FC236}">
              <a16:creationId xmlns:a16="http://schemas.microsoft.com/office/drawing/2014/main" id="{2CDD1A5F-89C0-4538-9EA6-50AA608C5EF5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948" name="Text Box 11">
          <a:extLst>
            <a:ext uri="{FF2B5EF4-FFF2-40B4-BE49-F238E27FC236}">
              <a16:creationId xmlns:a16="http://schemas.microsoft.com/office/drawing/2014/main" id="{F63932F5-D2F0-4B3A-A454-84C1369E4E37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949" name="Text Box 65">
          <a:extLst>
            <a:ext uri="{FF2B5EF4-FFF2-40B4-BE49-F238E27FC236}">
              <a16:creationId xmlns:a16="http://schemas.microsoft.com/office/drawing/2014/main" id="{2AC18F38-CFBD-4432-8F62-5BC5567F51C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950" name="Text Box 91">
          <a:extLst>
            <a:ext uri="{FF2B5EF4-FFF2-40B4-BE49-F238E27FC236}">
              <a16:creationId xmlns:a16="http://schemas.microsoft.com/office/drawing/2014/main" id="{9DA0DF54-9110-4EB2-B99C-59E917E6554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951" name="Text Box 65">
          <a:extLst>
            <a:ext uri="{FF2B5EF4-FFF2-40B4-BE49-F238E27FC236}">
              <a16:creationId xmlns:a16="http://schemas.microsoft.com/office/drawing/2014/main" id="{2BB38D79-C50D-43A9-ACCB-6ADE62857FB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952" name="Text Box 91">
          <a:extLst>
            <a:ext uri="{FF2B5EF4-FFF2-40B4-BE49-F238E27FC236}">
              <a16:creationId xmlns:a16="http://schemas.microsoft.com/office/drawing/2014/main" id="{D57F7EFE-6B08-40E1-9192-85777000D8A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953" name="Text Box 46">
          <a:extLst>
            <a:ext uri="{FF2B5EF4-FFF2-40B4-BE49-F238E27FC236}">
              <a16:creationId xmlns:a16="http://schemas.microsoft.com/office/drawing/2014/main" id="{93D5EB14-34E3-42A3-9545-42CF96F7680D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954" name="Text Box 43">
          <a:extLst>
            <a:ext uri="{FF2B5EF4-FFF2-40B4-BE49-F238E27FC236}">
              <a16:creationId xmlns:a16="http://schemas.microsoft.com/office/drawing/2014/main" id="{29178F7C-465E-4422-B0E5-699BB1DA5376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55" name="Text Box 68">
          <a:extLst>
            <a:ext uri="{FF2B5EF4-FFF2-40B4-BE49-F238E27FC236}">
              <a16:creationId xmlns:a16="http://schemas.microsoft.com/office/drawing/2014/main" id="{C69BF0EF-EBD7-4EE0-88A5-79B8EC7ACA6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56" name="Text Box 69">
          <a:extLst>
            <a:ext uri="{FF2B5EF4-FFF2-40B4-BE49-F238E27FC236}">
              <a16:creationId xmlns:a16="http://schemas.microsoft.com/office/drawing/2014/main" id="{D55B0B78-722C-4B93-9DB2-1C8FA265EDC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57" name="Text Box 70">
          <a:extLst>
            <a:ext uri="{FF2B5EF4-FFF2-40B4-BE49-F238E27FC236}">
              <a16:creationId xmlns:a16="http://schemas.microsoft.com/office/drawing/2014/main" id="{578D2CD6-8F72-441E-8986-99324597CC2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58" name="Text Box 71">
          <a:extLst>
            <a:ext uri="{FF2B5EF4-FFF2-40B4-BE49-F238E27FC236}">
              <a16:creationId xmlns:a16="http://schemas.microsoft.com/office/drawing/2014/main" id="{FF7AF4D0-1050-4A67-9492-2BA31F0F322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59" name="Text Box 72">
          <a:extLst>
            <a:ext uri="{FF2B5EF4-FFF2-40B4-BE49-F238E27FC236}">
              <a16:creationId xmlns:a16="http://schemas.microsoft.com/office/drawing/2014/main" id="{6FA9C47B-6308-4ED0-87BE-72BBA4F27E0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60" name="Text Box 73">
          <a:extLst>
            <a:ext uri="{FF2B5EF4-FFF2-40B4-BE49-F238E27FC236}">
              <a16:creationId xmlns:a16="http://schemas.microsoft.com/office/drawing/2014/main" id="{17601029-7547-4389-9245-B269D792569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61" name="Text Box 46">
          <a:extLst>
            <a:ext uri="{FF2B5EF4-FFF2-40B4-BE49-F238E27FC236}">
              <a16:creationId xmlns:a16="http://schemas.microsoft.com/office/drawing/2014/main" id="{9A38C5D0-20FE-4A46-8E58-3CE79139365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62" name="Text Box 43">
          <a:extLst>
            <a:ext uri="{FF2B5EF4-FFF2-40B4-BE49-F238E27FC236}">
              <a16:creationId xmlns:a16="http://schemas.microsoft.com/office/drawing/2014/main" id="{07E27531-D130-4EFC-B2BF-76C4A2ACEDC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63" name="Text Box 46">
          <a:extLst>
            <a:ext uri="{FF2B5EF4-FFF2-40B4-BE49-F238E27FC236}">
              <a16:creationId xmlns:a16="http://schemas.microsoft.com/office/drawing/2014/main" id="{001A84CA-D217-4949-BC87-AAD28AA8286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64" name="Text Box 43">
          <a:extLst>
            <a:ext uri="{FF2B5EF4-FFF2-40B4-BE49-F238E27FC236}">
              <a16:creationId xmlns:a16="http://schemas.microsoft.com/office/drawing/2014/main" id="{05222953-E33E-4721-A83F-E2BF51425B4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65" name="Text Box 68">
          <a:extLst>
            <a:ext uri="{FF2B5EF4-FFF2-40B4-BE49-F238E27FC236}">
              <a16:creationId xmlns:a16="http://schemas.microsoft.com/office/drawing/2014/main" id="{F15FEDBB-754D-4A12-9B3A-CE3224847C0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66" name="Text Box 69">
          <a:extLst>
            <a:ext uri="{FF2B5EF4-FFF2-40B4-BE49-F238E27FC236}">
              <a16:creationId xmlns:a16="http://schemas.microsoft.com/office/drawing/2014/main" id="{4DB7F3FE-E721-4C7B-B7BB-6C2075BEBAF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67" name="Text Box 70">
          <a:extLst>
            <a:ext uri="{FF2B5EF4-FFF2-40B4-BE49-F238E27FC236}">
              <a16:creationId xmlns:a16="http://schemas.microsoft.com/office/drawing/2014/main" id="{E30E1A9B-0B63-4293-9F60-27C7557D265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68" name="Text Box 71">
          <a:extLst>
            <a:ext uri="{FF2B5EF4-FFF2-40B4-BE49-F238E27FC236}">
              <a16:creationId xmlns:a16="http://schemas.microsoft.com/office/drawing/2014/main" id="{D8D94A04-03EB-439F-B11D-777821D3DF1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69" name="Text Box 72">
          <a:extLst>
            <a:ext uri="{FF2B5EF4-FFF2-40B4-BE49-F238E27FC236}">
              <a16:creationId xmlns:a16="http://schemas.microsoft.com/office/drawing/2014/main" id="{A0825C78-66E9-40E1-A447-57477707C55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70" name="Text Box 73">
          <a:extLst>
            <a:ext uri="{FF2B5EF4-FFF2-40B4-BE49-F238E27FC236}">
              <a16:creationId xmlns:a16="http://schemas.microsoft.com/office/drawing/2014/main" id="{4AD5F7F0-7BF1-4F9E-A81D-F9836C9483B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71" name="Text Box 46">
          <a:extLst>
            <a:ext uri="{FF2B5EF4-FFF2-40B4-BE49-F238E27FC236}">
              <a16:creationId xmlns:a16="http://schemas.microsoft.com/office/drawing/2014/main" id="{620DB934-C40E-4136-A8E3-2B221541EDB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72" name="Text Box 43">
          <a:extLst>
            <a:ext uri="{FF2B5EF4-FFF2-40B4-BE49-F238E27FC236}">
              <a16:creationId xmlns:a16="http://schemas.microsoft.com/office/drawing/2014/main" id="{CE023705-0DB1-4B0B-933D-D9F6B0864CA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73" name="Text Box 46">
          <a:extLst>
            <a:ext uri="{FF2B5EF4-FFF2-40B4-BE49-F238E27FC236}">
              <a16:creationId xmlns:a16="http://schemas.microsoft.com/office/drawing/2014/main" id="{D2C0DD03-263F-4A43-922E-E69BBE5F524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74" name="Text Box 43">
          <a:extLst>
            <a:ext uri="{FF2B5EF4-FFF2-40B4-BE49-F238E27FC236}">
              <a16:creationId xmlns:a16="http://schemas.microsoft.com/office/drawing/2014/main" id="{E535B48B-8868-40AB-B735-E59F88A3577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75" name="Text Box 68">
          <a:extLst>
            <a:ext uri="{FF2B5EF4-FFF2-40B4-BE49-F238E27FC236}">
              <a16:creationId xmlns:a16="http://schemas.microsoft.com/office/drawing/2014/main" id="{B4F282CB-CC9F-4085-8570-81137D1D8B5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76" name="Text Box 69">
          <a:extLst>
            <a:ext uri="{FF2B5EF4-FFF2-40B4-BE49-F238E27FC236}">
              <a16:creationId xmlns:a16="http://schemas.microsoft.com/office/drawing/2014/main" id="{3200593D-5C8E-4569-888A-6ECE66641EB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77" name="Text Box 70">
          <a:extLst>
            <a:ext uri="{FF2B5EF4-FFF2-40B4-BE49-F238E27FC236}">
              <a16:creationId xmlns:a16="http://schemas.microsoft.com/office/drawing/2014/main" id="{AC3FE227-FC9F-49EB-BE50-BFA3C700CC9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78" name="Text Box 71">
          <a:extLst>
            <a:ext uri="{FF2B5EF4-FFF2-40B4-BE49-F238E27FC236}">
              <a16:creationId xmlns:a16="http://schemas.microsoft.com/office/drawing/2014/main" id="{AA3502F5-7EE1-4791-8B26-06732ED63FC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79" name="Text Box 72">
          <a:extLst>
            <a:ext uri="{FF2B5EF4-FFF2-40B4-BE49-F238E27FC236}">
              <a16:creationId xmlns:a16="http://schemas.microsoft.com/office/drawing/2014/main" id="{833C982C-7DC3-4BAE-9951-3965A6CA77B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80" name="Text Box 73">
          <a:extLst>
            <a:ext uri="{FF2B5EF4-FFF2-40B4-BE49-F238E27FC236}">
              <a16:creationId xmlns:a16="http://schemas.microsoft.com/office/drawing/2014/main" id="{12B14DC7-AD81-4459-9CB4-98B874AA28D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81" name="Text Box 46">
          <a:extLst>
            <a:ext uri="{FF2B5EF4-FFF2-40B4-BE49-F238E27FC236}">
              <a16:creationId xmlns:a16="http://schemas.microsoft.com/office/drawing/2014/main" id="{E24E4F0A-A6B2-4CF5-877D-22C5121FC21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82" name="Text Box 43">
          <a:extLst>
            <a:ext uri="{FF2B5EF4-FFF2-40B4-BE49-F238E27FC236}">
              <a16:creationId xmlns:a16="http://schemas.microsoft.com/office/drawing/2014/main" id="{12B2B2F7-98D9-4C38-A321-3FDFB331E72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83" name="Text Box 46">
          <a:extLst>
            <a:ext uri="{FF2B5EF4-FFF2-40B4-BE49-F238E27FC236}">
              <a16:creationId xmlns:a16="http://schemas.microsoft.com/office/drawing/2014/main" id="{9601B93C-338F-4324-87C5-0983F8A841B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84" name="Text Box 43">
          <a:extLst>
            <a:ext uri="{FF2B5EF4-FFF2-40B4-BE49-F238E27FC236}">
              <a16:creationId xmlns:a16="http://schemas.microsoft.com/office/drawing/2014/main" id="{3567EB63-DAAA-42EB-970F-2744BE77BF0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985" name="Text Box 10">
          <a:extLst>
            <a:ext uri="{FF2B5EF4-FFF2-40B4-BE49-F238E27FC236}">
              <a16:creationId xmlns:a16="http://schemas.microsoft.com/office/drawing/2014/main" id="{B0E99815-85A1-44DA-9CCE-001EF0DF2A16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986" name="Text Box 11">
          <a:extLst>
            <a:ext uri="{FF2B5EF4-FFF2-40B4-BE49-F238E27FC236}">
              <a16:creationId xmlns:a16="http://schemas.microsoft.com/office/drawing/2014/main" id="{23074DE4-1C05-484B-8996-130C57CE38D3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987" name="Text Box 65">
          <a:extLst>
            <a:ext uri="{FF2B5EF4-FFF2-40B4-BE49-F238E27FC236}">
              <a16:creationId xmlns:a16="http://schemas.microsoft.com/office/drawing/2014/main" id="{8AD51447-028E-4A87-BAC6-104EC9A3F55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988" name="Text Box 91">
          <a:extLst>
            <a:ext uri="{FF2B5EF4-FFF2-40B4-BE49-F238E27FC236}">
              <a16:creationId xmlns:a16="http://schemas.microsoft.com/office/drawing/2014/main" id="{D6BD0A1C-9E28-4F69-B96B-AE2E6E0E4F3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989" name="Text Box 65">
          <a:extLst>
            <a:ext uri="{FF2B5EF4-FFF2-40B4-BE49-F238E27FC236}">
              <a16:creationId xmlns:a16="http://schemas.microsoft.com/office/drawing/2014/main" id="{735F538B-81EA-4FF6-B287-F327963E4A0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990" name="Text Box 91">
          <a:extLst>
            <a:ext uri="{FF2B5EF4-FFF2-40B4-BE49-F238E27FC236}">
              <a16:creationId xmlns:a16="http://schemas.microsoft.com/office/drawing/2014/main" id="{4AE98D38-DAFC-4166-A026-F2D1B9D1309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991" name="Text Box 46">
          <a:extLst>
            <a:ext uri="{FF2B5EF4-FFF2-40B4-BE49-F238E27FC236}">
              <a16:creationId xmlns:a16="http://schemas.microsoft.com/office/drawing/2014/main" id="{219ED6B0-EA86-4FE6-B783-9DA472DE080F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992" name="Text Box 43">
          <a:extLst>
            <a:ext uri="{FF2B5EF4-FFF2-40B4-BE49-F238E27FC236}">
              <a16:creationId xmlns:a16="http://schemas.microsoft.com/office/drawing/2014/main" id="{A30BB6EC-FF06-41F6-9E8F-37EC250EAE52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93" name="Text Box 68">
          <a:extLst>
            <a:ext uri="{FF2B5EF4-FFF2-40B4-BE49-F238E27FC236}">
              <a16:creationId xmlns:a16="http://schemas.microsoft.com/office/drawing/2014/main" id="{5E0A53C4-2FFD-4C39-A01D-7D66D114CE5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94" name="Text Box 69">
          <a:extLst>
            <a:ext uri="{FF2B5EF4-FFF2-40B4-BE49-F238E27FC236}">
              <a16:creationId xmlns:a16="http://schemas.microsoft.com/office/drawing/2014/main" id="{A2FE5130-30DC-43B1-8B81-D98BF046CBF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95" name="Text Box 70">
          <a:extLst>
            <a:ext uri="{FF2B5EF4-FFF2-40B4-BE49-F238E27FC236}">
              <a16:creationId xmlns:a16="http://schemas.microsoft.com/office/drawing/2014/main" id="{F758B7E7-9578-4B08-B4AB-7ABC9560F1F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96" name="Text Box 71">
          <a:extLst>
            <a:ext uri="{FF2B5EF4-FFF2-40B4-BE49-F238E27FC236}">
              <a16:creationId xmlns:a16="http://schemas.microsoft.com/office/drawing/2014/main" id="{9BC7BC03-82B2-403B-8AEA-6BEABF1018E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97" name="Text Box 72">
          <a:extLst>
            <a:ext uri="{FF2B5EF4-FFF2-40B4-BE49-F238E27FC236}">
              <a16:creationId xmlns:a16="http://schemas.microsoft.com/office/drawing/2014/main" id="{8073A37F-B1F0-4970-855C-F114033354A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98" name="Text Box 73">
          <a:extLst>
            <a:ext uri="{FF2B5EF4-FFF2-40B4-BE49-F238E27FC236}">
              <a16:creationId xmlns:a16="http://schemas.microsoft.com/office/drawing/2014/main" id="{57E25AF8-2066-42FA-A306-C3FA6316AC1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99" name="Text Box 46">
          <a:extLst>
            <a:ext uri="{FF2B5EF4-FFF2-40B4-BE49-F238E27FC236}">
              <a16:creationId xmlns:a16="http://schemas.microsoft.com/office/drawing/2014/main" id="{AFDA0FF7-E06C-4FF6-A92F-19FBC6FBBC0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00" name="Text Box 43">
          <a:extLst>
            <a:ext uri="{FF2B5EF4-FFF2-40B4-BE49-F238E27FC236}">
              <a16:creationId xmlns:a16="http://schemas.microsoft.com/office/drawing/2014/main" id="{9F2DCBA9-7502-4FE0-A727-AB36E31B1F7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01" name="Text Box 46">
          <a:extLst>
            <a:ext uri="{FF2B5EF4-FFF2-40B4-BE49-F238E27FC236}">
              <a16:creationId xmlns:a16="http://schemas.microsoft.com/office/drawing/2014/main" id="{D1FFAF9E-CDCC-4335-91D8-9E4D833E316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02" name="Text Box 43">
          <a:extLst>
            <a:ext uri="{FF2B5EF4-FFF2-40B4-BE49-F238E27FC236}">
              <a16:creationId xmlns:a16="http://schemas.microsoft.com/office/drawing/2014/main" id="{7DA21D17-A1B1-47D2-B61A-A214DD29D2F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37E4A1A4-4453-4C8D-80D1-BB8376BB500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024D089A-E069-4A21-AA23-CE45051FF0F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375470D6-578E-42C6-B6FC-7711688BD27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F7BEAA89-A3ED-4FF8-9501-9A419A64035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EEAC9338-D467-4398-96CA-4A886CACB3F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8E655AFD-30D9-4D24-BB15-317EB709BCF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09" name="Text Box 46">
          <a:extLst>
            <a:ext uri="{FF2B5EF4-FFF2-40B4-BE49-F238E27FC236}">
              <a16:creationId xmlns:a16="http://schemas.microsoft.com/office/drawing/2014/main" id="{8F35A9F3-1718-45A3-BF61-27EC7B22FD7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10" name="Text Box 43">
          <a:extLst>
            <a:ext uri="{FF2B5EF4-FFF2-40B4-BE49-F238E27FC236}">
              <a16:creationId xmlns:a16="http://schemas.microsoft.com/office/drawing/2014/main" id="{8C9C2E4A-D6E0-44B2-BCA0-E5B7F5D52B5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11" name="Text Box 46">
          <a:extLst>
            <a:ext uri="{FF2B5EF4-FFF2-40B4-BE49-F238E27FC236}">
              <a16:creationId xmlns:a16="http://schemas.microsoft.com/office/drawing/2014/main" id="{AA74B0D2-094B-4EE3-B3A5-5CB419EF398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12" name="Text Box 43">
          <a:extLst>
            <a:ext uri="{FF2B5EF4-FFF2-40B4-BE49-F238E27FC236}">
              <a16:creationId xmlns:a16="http://schemas.microsoft.com/office/drawing/2014/main" id="{16D3BE43-6482-4A5F-AFAE-03425E7FD52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13" name="Text Box 68">
          <a:extLst>
            <a:ext uri="{FF2B5EF4-FFF2-40B4-BE49-F238E27FC236}">
              <a16:creationId xmlns:a16="http://schemas.microsoft.com/office/drawing/2014/main" id="{4978A857-9353-4F4E-8E3A-C54B0E0BD5A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14" name="Text Box 69">
          <a:extLst>
            <a:ext uri="{FF2B5EF4-FFF2-40B4-BE49-F238E27FC236}">
              <a16:creationId xmlns:a16="http://schemas.microsoft.com/office/drawing/2014/main" id="{ADF6C110-3484-453B-AF76-2D18917F1AD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15" name="Text Box 70">
          <a:extLst>
            <a:ext uri="{FF2B5EF4-FFF2-40B4-BE49-F238E27FC236}">
              <a16:creationId xmlns:a16="http://schemas.microsoft.com/office/drawing/2014/main" id="{EB846899-22E9-4544-AC84-10228A31C60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16" name="Text Box 71">
          <a:extLst>
            <a:ext uri="{FF2B5EF4-FFF2-40B4-BE49-F238E27FC236}">
              <a16:creationId xmlns:a16="http://schemas.microsoft.com/office/drawing/2014/main" id="{67A0BABC-CF82-4CCF-921A-45CDBE65A95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17" name="Text Box 72">
          <a:extLst>
            <a:ext uri="{FF2B5EF4-FFF2-40B4-BE49-F238E27FC236}">
              <a16:creationId xmlns:a16="http://schemas.microsoft.com/office/drawing/2014/main" id="{08AFF0C2-26CA-4B7A-B8BB-7CDC2E2F075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18" name="Text Box 73">
          <a:extLst>
            <a:ext uri="{FF2B5EF4-FFF2-40B4-BE49-F238E27FC236}">
              <a16:creationId xmlns:a16="http://schemas.microsoft.com/office/drawing/2014/main" id="{432F8019-343C-4B1F-BF9D-FC71F70948C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19" name="Text Box 46">
          <a:extLst>
            <a:ext uri="{FF2B5EF4-FFF2-40B4-BE49-F238E27FC236}">
              <a16:creationId xmlns:a16="http://schemas.microsoft.com/office/drawing/2014/main" id="{E2B31FBB-0B1E-4678-A4A4-890AE4A7EB2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20" name="Text Box 43">
          <a:extLst>
            <a:ext uri="{FF2B5EF4-FFF2-40B4-BE49-F238E27FC236}">
              <a16:creationId xmlns:a16="http://schemas.microsoft.com/office/drawing/2014/main" id="{1CCE2411-C7C7-41A2-9A63-28E2F942D8A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21" name="Text Box 46">
          <a:extLst>
            <a:ext uri="{FF2B5EF4-FFF2-40B4-BE49-F238E27FC236}">
              <a16:creationId xmlns:a16="http://schemas.microsoft.com/office/drawing/2014/main" id="{46B0B5D6-A1A0-4A00-A836-346759E92FA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22" name="Text Box 43">
          <a:extLst>
            <a:ext uri="{FF2B5EF4-FFF2-40B4-BE49-F238E27FC236}">
              <a16:creationId xmlns:a16="http://schemas.microsoft.com/office/drawing/2014/main" id="{3A1E0ACB-7F2C-4386-BBC0-08AAC871234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023" name="Text Box 10">
          <a:extLst>
            <a:ext uri="{FF2B5EF4-FFF2-40B4-BE49-F238E27FC236}">
              <a16:creationId xmlns:a16="http://schemas.microsoft.com/office/drawing/2014/main" id="{7A520EA0-D5F2-4D42-BAFE-16B7F0DBBFEF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024" name="Text Box 11">
          <a:extLst>
            <a:ext uri="{FF2B5EF4-FFF2-40B4-BE49-F238E27FC236}">
              <a16:creationId xmlns:a16="http://schemas.microsoft.com/office/drawing/2014/main" id="{9557FB1C-47DA-4451-883B-E089BD12788E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25" name="Text Box 65">
          <a:extLst>
            <a:ext uri="{FF2B5EF4-FFF2-40B4-BE49-F238E27FC236}">
              <a16:creationId xmlns:a16="http://schemas.microsoft.com/office/drawing/2014/main" id="{40311B05-9DCA-41F7-9D77-E3CD7F6CF75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26" name="Text Box 91">
          <a:extLst>
            <a:ext uri="{FF2B5EF4-FFF2-40B4-BE49-F238E27FC236}">
              <a16:creationId xmlns:a16="http://schemas.microsoft.com/office/drawing/2014/main" id="{DB897A40-1ABE-4D17-8FEC-66F9A120FDF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27" name="Text Box 65">
          <a:extLst>
            <a:ext uri="{FF2B5EF4-FFF2-40B4-BE49-F238E27FC236}">
              <a16:creationId xmlns:a16="http://schemas.microsoft.com/office/drawing/2014/main" id="{6DD1426A-AB7D-4C75-BD2D-47ABB173F06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28" name="Text Box 91">
          <a:extLst>
            <a:ext uri="{FF2B5EF4-FFF2-40B4-BE49-F238E27FC236}">
              <a16:creationId xmlns:a16="http://schemas.microsoft.com/office/drawing/2014/main" id="{5A9FC678-90C4-416B-BB4D-F5E66A418BE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029" name="Text Box 46">
          <a:extLst>
            <a:ext uri="{FF2B5EF4-FFF2-40B4-BE49-F238E27FC236}">
              <a16:creationId xmlns:a16="http://schemas.microsoft.com/office/drawing/2014/main" id="{16DBB181-9C38-4F6C-BD22-DBAAC79D1CC6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030" name="Text Box 43">
          <a:extLst>
            <a:ext uri="{FF2B5EF4-FFF2-40B4-BE49-F238E27FC236}">
              <a16:creationId xmlns:a16="http://schemas.microsoft.com/office/drawing/2014/main" id="{C9398097-FE50-4043-B5B6-54424D2079FB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31" name="Text Box 68">
          <a:extLst>
            <a:ext uri="{FF2B5EF4-FFF2-40B4-BE49-F238E27FC236}">
              <a16:creationId xmlns:a16="http://schemas.microsoft.com/office/drawing/2014/main" id="{6AB172D2-520B-4E23-815C-46DD011E711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32" name="Text Box 69">
          <a:extLst>
            <a:ext uri="{FF2B5EF4-FFF2-40B4-BE49-F238E27FC236}">
              <a16:creationId xmlns:a16="http://schemas.microsoft.com/office/drawing/2014/main" id="{B1A0AE16-5636-4EF4-A7FC-6B9D48DB857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33" name="Text Box 70">
          <a:extLst>
            <a:ext uri="{FF2B5EF4-FFF2-40B4-BE49-F238E27FC236}">
              <a16:creationId xmlns:a16="http://schemas.microsoft.com/office/drawing/2014/main" id="{F3F077A0-DDFD-44B5-96C7-FACE60C79D3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34" name="Text Box 71">
          <a:extLst>
            <a:ext uri="{FF2B5EF4-FFF2-40B4-BE49-F238E27FC236}">
              <a16:creationId xmlns:a16="http://schemas.microsoft.com/office/drawing/2014/main" id="{9B0FD0F1-D3E9-480A-933F-3B01D8D36C7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35" name="Text Box 72">
          <a:extLst>
            <a:ext uri="{FF2B5EF4-FFF2-40B4-BE49-F238E27FC236}">
              <a16:creationId xmlns:a16="http://schemas.microsoft.com/office/drawing/2014/main" id="{7C9DEE46-21FF-4659-BF17-BCA569A1279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36" name="Text Box 73">
          <a:extLst>
            <a:ext uri="{FF2B5EF4-FFF2-40B4-BE49-F238E27FC236}">
              <a16:creationId xmlns:a16="http://schemas.microsoft.com/office/drawing/2014/main" id="{1D7F745A-03B5-48D0-BB2C-88A6677D1C2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37" name="Text Box 46">
          <a:extLst>
            <a:ext uri="{FF2B5EF4-FFF2-40B4-BE49-F238E27FC236}">
              <a16:creationId xmlns:a16="http://schemas.microsoft.com/office/drawing/2014/main" id="{3230385D-3640-4DEC-9241-C4ADCC9BD4B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38" name="Text Box 43">
          <a:extLst>
            <a:ext uri="{FF2B5EF4-FFF2-40B4-BE49-F238E27FC236}">
              <a16:creationId xmlns:a16="http://schemas.microsoft.com/office/drawing/2014/main" id="{61EBD9F4-F8D6-4601-B604-0D8A1E3F37D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39" name="Text Box 46">
          <a:extLst>
            <a:ext uri="{FF2B5EF4-FFF2-40B4-BE49-F238E27FC236}">
              <a16:creationId xmlns:a16="http://schemas.microsoft.com/office/drawing/2014/main" id="{B53018F7-6E18-425B-B1A9-F15E269DD31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40" name="Text Box 43">
          <a:extLst>
            <a:ext uri="{FF2B5EF4-FFF2-40B4-BE49-F238E27FC236}">
              <a16:creationId xmlns:a16="http://schemas.microsoft.com/office/drawing/2014/main" id="{2F74896F-2E85-4311-BA4F-70BF49D2D50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41" name="Text Box 68">
          <a:extLst>
            <a:ext uri="{FF2B5EF4-FFF2-40B4-BE49-F238E27FC236}">
              <a16:creationId xmlns:a16="http://schemas.microsoft.com/office/drawing/2014/main" id="{3E3FE334-3A92-425C-AF7E-62940EDD06F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42" name="Text Box 69">
          <a:extLst>
            <a:ext uri="{FF2B5EF4-FFF2-40B4-BE49-F238E27FC236}">
              <a16:creationId xmlns:a16="http://schemas.microsoft.com/office/drawing/2014/main" id="{87EC9E05-6615-4A24-A65F-8AF1C89D152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43" name="Text Box 70">
          <a:extLst>
            <a:ext uri="{FF2B5EF4-FFF2-40B4-BE49-F238E27FC236}">
              <a16:creationId xmlns:a16="http://schemas.microsoft.com/office/drawing/2014/main" id="{1D957394-92A9-40DF-AECE-611D9971C5D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44" name="Text Box 71">
          <a:extLst>
            <a:ext uri="{FF2B5EF4-FFF2-40B4-BE49-F238E27FC236}">
              <a16:creationId xmlns:a16="http://schemas.microsoft.com/office/drawing/2014/main" id="{16400094-D07E-402A-9B02-DBAB845E66A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45" name="Text Box 72">
          <a:extLst>
            <a:ext uri="{FF2B5EF4-FFF2-40B4-BE49-F238E27FC236}">
              <a16:creationId xmlns:a16="http://schemas.microsoft.com/office/drawing/2014/main" id="{37BF4330-6873-4DA6-81B6-37B1B94A21F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46" name="Text Box 73">
          <a:extLst>
            <a:ext uri="{FF2B5EF4-FFF2-40B4-BE49-F238E27FC236}">
              <a16:creationId xmlns:a16="http://schemas.microsoft.com/office/drawing/2014/main" id="{A881FBE8-7E92-4C1B-914D-EAB624828CB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47" name="Text Box 46">
          <a:extLst>
            <a:ext uri="{FF2B5EF4-FFF2-40B4-BE49-F238E27FC236}">
              <a16:creationId xmlns:a16="http://schemas.microsoft.com/office/drawing/2014/main" id="{D89963B4-CEAF-4ABA-A5AF-17B88D58CB9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48" name="Text Box 43">
          <a:extLst>
            <a:ext uri="{FF2B5EF4-FFF2-40B4-BE49-F238E27FC236}">
              <a16:creationId xmlns:a16="http://schemas.microsoft.com/office/drawing/2014/main" id="{B25240D5-E39C-4E94-8163-371FBFAF83F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49" name="Text Box 46">
          <a:extLst>
            <a:ext uri="{FF2B5EF4-FFF2-40B4-BE49-F238E27FC236}">
              <a16:creationId xmlns:a16="http://schemas.microsoft.com/office/drawing/2014/main" id="{4A4B6944-091E-4B11-A1FF-AECA17B5907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50" name="Text Box 43">
          <a:extLst>
            <a:ext uri="{FF2B5EF4-FFF2-40B4-BE49-F238E27FC236}">
              <a16:creationId xmlns:a16="http://schemas.microsoft.com/office/drawing/2014/main" id="{9E1E96F4-7C15-4BBB-AB3F-CB3F16208D0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51" name="Text Box 68">
          <a:extLst>
            <a:ext uri="{FF2B5EF4-FFF2-40B4-BE49-F238E27FC236}">
              <a16:creationId xmlns:a16="http://schemas.microsoft.com/office/drawing/2014/main" id="{687C7DB3-D40B-49B7-8242-70D87498403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52" name="Text Box 69">
          <a:extLst>
            <a:ext uri="{FF2B5EF4-FFF2-40B4-BE49-F238E27FC236}">
              <a16:creationId xmlns:a16="http://schemas.microsoft.com/office/drawing/2014/main" id="{27EC4A97-7953-409C-8808-25F99652137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53" name="Text Box 70">
          <a:extLst>
            <a:ext uri="{FF2B5EF4-FFF2-40B4-BE49-F238E27FC236}">
              <a16:creationId xmlns:a16="http://schemas.microsoft.com/office/drawing/2014/main" id="{0B7EF4EB-83DC-4EBB-B77D-6C8A7C11F1A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54" name="Text Box 71">
          <a:extLst>
            <a:ext uri="{FF2B5EF4-FFF2-40B4-BE49-F238E27FC236}">
              <a16:creationId xmlns:a16="http://schemas.microsoft.com/office/drawing/2014/main" id="{20E5DFC1-E2BB-431E-93DC-CA04588AC02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55" name="Text Box 72">
          <a:extLst>
            <a:ext uri="{FF2B5EF4-FFF2-40B4-BE49-F238E27FC236}">
              <a16:creationId xmlns:a16="http://schemas.microsoft.com/office/drawing/2014/main" id="{F56C827E-DFA0-4760-8E7B-165A1CAC42A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56" name="Text Box 73">
          <a:extLst>
            <a:ext uri="{FF2B5EF4-FFF2-40B4-BE49-F238E27FC236}">
              <a16:creationId xmlns:a16="http://schemas.microsoft.com/office/drawing/2014/main" id="{E1B996B1-F0F8-4B79-8338-C8D48B1845B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57" name="Text Box 46">
          <a:extLst>
            <a:ext uri="{FF2B5EF4-FFF2-40B4-BE49-F238E27FC236}">
              <a16:creationId xmlns:a16="http://schemas.microsoft.com/office/drawing/2014/main" id="{4BEF4DD8-1211-43A2-9A49-1125F00D2D3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58" name="Text Box 43">
          <a:extLst>
            <a:ext uri="{FF2B5EF4-FFF2-40B4-BE49-F238E27FC236}">
              <a16:creationId xmlns:a16="http://schemas.microsoft.com/office/drawing/2014/main" id="{33C3EF1D-B98A-4BA2-AF93-2C78DB01AF0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59" name="Text Box 46">
          <a:extLst>
            <a:ext uri="{FF2B5EF4-FFF2-40B4-BE49-F238E27FC236}">
              <a16:creationId xmlns:a16="http://schemas.microsoft.com/office/drawing/2014/main" id="{95724A50-18D1-45F7-87CB-E8CF010FBC9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60" name="Text Box 43">
          <a:extLst>
            <a:ext uri="{FF2B5EF4-FFF2-40B4-BE49-F238E27FC236}">
              <a16:creationId xmlns:a16="http://schemas.microsoft.com/office/drawing/2014/main" id="{7DF716A6-1223-42FE-8502-07AF7DC11B2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61" name="Text Box 65">
          <a:extLst>
            <a:ext uri="{FF2B5EF4-FFF2-40B4-BE49-F238E27FC236}">
              <a16:creationId xmlns:a16="http://schemas.microsoft.com/office/drawing/2014/main" id="{66847B40-FC25-461E-B73B-1FBA6BE470E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62" name="Text Box 91">
          <a:extLst>
            <a:ext uri="{FF2B5EF4-FFF2-40B4-BE49-F238E27FC236}">
              <a16:creationId xmlns:a16="http://schemas.microsoft.com/office/drawing/2014/main" id="{85FC3464-7D60-446F-8FD8-FAAEF0776B3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63" name="Text Box 65">
          <a:extLst>
            <a:ext uri="{FF2B5EF4-FFF2-40B4-BE49-F238E27FC236}">
              <a16:creationId xmlns:a16="http://schemas.microsoft.com/office/drawing/2014/main" id="{E4F6A25B-DB3C-4368-9074-91DC23B790E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64" name="Text Box 91">
          <a:extLst>
            <a:ext uri="{FF2B5EF4-FFF2-40B4-BE49-F238E27FC236}">
              <a16:creationId xmlns:a16="http://schemas.microsoft.com/office/drawing/2014/main" id="{7839FAD9-AD63-46A8-84B4-F1C8ED15F91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065" name="Text Box 46">
          <a:extLst>
            <a:ext uri="{FF2B5EF4-FFF2-40B4-BE49-F238E27FC236}">
              <a16:creationId xmlns:a16="http://schemas.microsoft.com/office/drawing/2014/main" id="{A7EE1146-226B-4ADF-8309-D953FED05E7C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066" name="Text Box 43">
          <a:extLst>
            <a:ext uri="{FF2B5EF4-FFF2-40B4-BE49-F238E27FC236}">
              <a16:creationId xmlns:a16="http://schemas.microsoft.com/office/drawing/2014/main" id="{07B4C956-7141-459E-BA24-3342F6BC7CAA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67" name="Text Box 68">
          <a:extLst>
            <a:ext uri="{FF2B5EF4-FFF2-40B4-BE49-F238E27FC236}">
              <a16:creationId xmlns:a16="http://schemas.microsoft.com/office/drawing/2014/main" id="{F5D11B3C-E6D3-4C35-8BBD-9F1CBD4BD5A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68" name="Text Box 69">
          <a:extLst>
            <a:ext uri="{FF2B5EF4-FFF2-40B4-BE49-F238E27FC236}">
              <a16:creationId xmlns:a16="http://schemas.microsoft.com/office/drawing/2014/main" id="{86EE1108-7C8F-446D-8EB5-4903BCC707E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69" name="Text Box 70">
          <a:extLst>
            <a:ext uri="{FF2B5EF4-FFF2-40B4-BE49-F238E27FC236}">
              <a16:creationId xmlns:a16="http://schemas.microsoft.com/office/drawing/2014/main" id="{B5DE63E4-EF34-446A-AA6C-95109492841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70" name="Text Box 71">
          <a:extLst>
            <a:ext uri="{FF2B5EF4-FFF2-40B4-BE49-F238E27FC236}">
              <a16:creationId xmlns:a16="http://schemas.microsoft.com/office/drawing/2014/main" id="{FBDB1D88-87EF-4E50-9313-701E3BAD3FC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71" name="Text Box 72">
          <a:extLst>
            <a:ext uri="{FF2B5EF4-FFF2-40B4-BE49-F238E27FC236}">
              <a16:creationId xmlns:a16="http://schemas.microsoft.com/office/drawing/2014/main" id="{7A3E6CC6-A938-42EA-BD28-C8DEFECD0F3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72" name="Text Box 73">
          <a:extLst>
            <a:ext uri="{FF2B5EF4-FFF2-40B4-BE49-F238E27FC236}">
              <a16:creationId xmlns:a16="http://schemas.microsoft.com/office/drawing/2014/main" id="{AA60B779-DCBF-4F30-9DE0-1F06A23711A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73" name="Text Box 46">
          <a:extLst>
            <a:ext uri="{FF2B5EF4-FFF2-40B4-BE49-F238E27FC236}">
              <a16:creationId xmlns:a16="http://schemas.microsoft.com/office/drawing/2014/main" id="{46E5AF61-D90D-4F6E-A9D0-4C14B2E503A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74" name="Text Box 43">
          <a:extLst>
            <a:ext uri="{FF2B5EF4-FFF2-40B4-BE49-F238E27FC236}">
              <a16:creationId xmlns:a16="http://schemas.microsoft.com/office/drawing/2014/main" id="{33851781-94B1-4067-8B29-ECCC40732BA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75" name="Text Box 46">
          <a:extLst>
            <a:ext uri="{FF2B5EF4-FFF2-40B4-BE49-F238E27FC236}">
              <a16:creationId xmlns:a16="http://schemas.microsoft.com/office/drawing/2014/main" id="{055A93A2-ACAF-4AA5-9C09-5518835C074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76" name="Text Box 43">
          <a:extLst>
            <a:ext uri="{FF2B5EF4-FFF2-40B4-BE49-F238E27FC236}">
              <a16:creationId xmlns:a16="http://schemas.microsoft.com/office/drawing/2014/main" id="{A5040CE8-68F7-4EBD-BBF8-786A9F63FB9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77" name="Text Box 68">
          <a:extLst>
            <a:ext uri="{FF2B5EF4-FFF2-40B4-BE49-F238E27FC236}">
              <a16:creationId xmlns:a16="http://schemas.microsoft.com/office/drawing/2014/main" id="{8EEEB053-60F0-4E54-BD85-CB3A74503A7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78" name="Text Box 69">
          <a:extLst>
            <a:ext uri="{FF2B5EF4-FFF2-40B4-BE49-F238E27FC236}">
              <a16:creationId xmlns:a16="http://schemas.microsoft.com/office/drawing/2014/main" id="{AB1F052A-E5B9-40DF-B8BA-F3F351DD75C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79" name="Text Box 70">
          <a:extLst>
            <a:ext uri="{FF2B5EF4-FFF2-40B4-BE49-F238E27FC236}">
              <a16:creationId xmlns:a16="http://schemas.microsoft.com/office/drawing/2014/main" id="{75EB28A3-2722-4D9C-92D5-A46D52A41FF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80" name="Text Box 71">
          <a:extLst>
            <a:ext uri="{FF2B5EF4-FFF2-40B4-BE49-F238E27FC236}">
              <a16:creationId xmlns:a16="http://schemas.microsoft.com/office/drawing/2014/main" id="{64751A38-751D-425F-910C-E1F3285E63E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81" name="Text Box 72">
          <a:extLst>
            <a:ext uri="{FF2B5EF4-FFF2-40B4-BE49-F238E27FC236}">
              <a16:creationId xmlns:a16="http://schemas.microsoft.com/office/drawing/2014/main" id="{92AE7B8C-53AF-4808-8F4D-82276AACC0B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82" name="Text Box 73">
          <a:extLst>
            <a:ext uri="{FF2B5EF4-FFF2-40B4-BE49-F238E27FC236}">
              <a16:creationId xmlns:a16="http://schemas.microsoft.com/office/drawing/2014/main" id="{FBECF8FA-6C0A-4C39-ACB4-5DCE90B2E0E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83" name="Text Box 46">
          <a:extLst>
            <a:ext uri="{FF2B5EF4-FFF2-40B4-BE49-F238E27FC236}">
              <a16:creationId xmlns:a16="http://schemas.microsoft.com/office/drawing/2014/main" id="{203C239B-5365-47D4-A561-154729FDE12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84" name="Text Box 43">
          <a:extLst>
            <a:ext uri="{FF2B5EF4-FFF2-40B4-BE49-F238E27FC236}">
              <a16:creationId xmlns:a16="http://schemas.microsoft.com/office/drawing/2014/main" id="{FAF0B7FE-B9CA-4736-82BA-C90FCF35F34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85" name="Text Box 46">
          <a:extLst>
            <a:ext uri="{FF2B5EF4-FFF2-40B4-BE49-F238E27FC236}">
              <a16:creationId xmlns:a16="http://schemas.microsoft.com/office/drawing/2014/main" id="{F2C758E5-BE5B-47C0-AA07-69D15E00789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86" name="Text Box 68">
          <a:extLst>
            <a:ext uri="{FF2B5EF4-FFF2-40B4-BE49-F238E27FC236}">
              <a16:creationId xmlns:a16="http://schemas.microsoft.com/office/drawing/2014/main" id="{1FC9FB83-C1CA-41AF-8277-1435711E79E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87" name="Text Box 69">
          <a:extLst>
            <a:ext uri="{FF2B5EF4-FFF2-40B4-BE49-F238E27FC236}">
              <a16:creationId xmlns:a16="http://schemas.microsoft.com/office/drawing/2014/main" id="{9E568C32-C2CD-4A13-9E99-1CDE172F859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88" name="Text Box 70">
          <a:extLst>
            <a:ext uri="{FF2B5EF4-FFF2-40B4-BE49-F238E27FC236}">
              <a16:creationId xmlns:a16="http://schemas.microsoft.com/office/drawing/2014/main" id="{39C15583-18D0-40EA-90D7-62B0048A8E4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89" name="Text Box 71">
          <a:extLst>
            <a:ext uri="{FF2B5EF4-FFF2-40B4-BE49-F238E27FC236}">
              <a16:creationId xmlns:a16="http://schemas.microsoft.com/office/drawing/2014/main" id="{D0495A07-652D-4F17-9003-AA1E328A573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90" name="Text Box 72">
          <a:extLst>
            <a:ext uri="{FF2B5EF4-FFF2-40B4-BE49-F238E27FC236}">
              <a16:creationId xmlns:a16="http://schemas.microsoft.com/office/drawing/2014/main" id="{031C36DA-ABF9-4540-864D-4A9771801E7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91" name="Text Box 73">
          <a:extLst>
            <a:ext uri="{FF2B5EF4-FFF2-40B4-BE49-F238E27FC236}">
              <a16:creationId xmlns:a16="http://schemas.microsoft.com/office/drawing/2014/main" id="{BBBBE1BC-6136-4BD5-98F9-BBD2295CD90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92" name="Text Box 46">
          <a:extLst>
            <a:ext uri="{FF2B5EF4-FFF2-40B4-BE49-F238E27FC236}">
              <a16:creationId xmlns:a16="http://schemas.microsoft.com/office/drawing/2014/main" id="{F3DA5B2F-6CFA-4A16-A668-85121562E43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93" name="Text Box 43">
          <a:extLst>
            <a:ext uri="{FF2B5EF4-FFF2-40B4-BE49-F238E27FC236}">
              <a16:creationId xmlns:a16="http://schemas.microsoft.com/office/drawing/2014/main" id="{21189AE7-E894-4A42-B73F-55A45B3FC7E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94" name="Text Box 46">
          <a:extLst>
            <a:ext uri="{FF2B5EF4-FFF2-40B4-BE49-F238E27FC236}">
              <a16:creationId xmlns:a16="http://schemas.microsoft.com/office/drawing/2014/main" id="{7776601E-55E6-4B0C-8F37-8F59A2B263F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95" name="Text Box 43">
          <a:extLst>
            <a:ext uri="{FF2B5EF4-FFF2-40B4-BE49-F238E27FC236}">
              <a16:creationId xmlns:a16="http://schemas.microsoft.com/office/drawing/2014/main" id="{639D2BBF-36E8-47FC-990B-0C198A9A9B2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096" name="Text Box 10">
          <a:extLst>
            <a:ext uri="{FF2B5EF4-FFF2-40B4-BE49-F238E27FC236}">
              <a16:creationId xmlns:a16="http://schemas.microsoft.com/office/drawing/2014/main" id="{F6468557-944F-4B36-9803-4333FBF3C565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097" name="Text Box 11">
          <a:extLst>
            <a:ext uri="{FF2B5EF4-FFF2-40B4-BE49-F238E27FC236}">
              <a16:creationId xmlns:a16="http://schemas.microsoft.com/office/drawing/2014/main" id="{1FB79485-3E48-494E-BB2B-4A822E2C2F6B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98" name="Text Box 65">
          <a:extLst>
            <a:ext uri="{FF2B5EF4-FFF2-40B4-BE49-F238E27FC236}">
              <a16:creationId xmlns:a16="http://schemas.microsoft.com/office/drawing/2014/main" id="{37CFB2AD-9CED-4C6F-A68E-C8A9A97E92E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99" name="Text Box 91">
          <a:extLst>
            <a:ext uri="{FF2B5EF4-FFF2-40B4-BE49-F238E27FC236}">
              <a16:creationId xmlns:a16="http://schemas.microsoft.com/office/drawing/2014/main" id="{0ECB7EA2-BE35-4990-BAE9-69370FE4729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100" name="Text Box 65">
          <a:extLst>
            <a:ext uri="{FF2B5EF4-FFF2-40B4-BE49-F238E27FC236}">
              <a16:creationId xmlns:a16="http://schemas.microsoft.com/office/drawing/2014/main" id="{B2505639-2F9F-44F2-84FE-FA5E2F9A638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101" name="Text Box 91">
          <a:extLst>
            <a:ext uri="{FF2B5EF4-FFF2-40B4-BE49-F238E27FC236}">
              <a16:creationId xmlns:a16="http://schemas.microsoft.com/office/drawing/2014/main" id="{BC845BBA-E56C-4AC7-8978-856496CD085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102" name="Text Box 46">
          <a:extLst>
            <a:ext uri="{FF2B5EF4-FFF2-40B4-BE49-F238E27FC236}">
              <a16:creationId xmlns:a16="http://schemas.microsoft.com/office/drawing/2014/main" id="{B0FBE141-761C-43E9-B219-90BA7DF322DF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103" name="Text Box 43">
          <a:extLst>
            <a:ext uri="{FF2B5EF4-FFF2-40B4-BE49-F238E27FC236}">
              <a16:creationId xmlns:a16="http://schemas.microsoft.com/office/drawing/2014/main" id="{3CEFA6E9-61B7-4D6E-9E54-AAB00C060F88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04" name="Text Box 68">
          <a:extLst>
            <a:ext uri="{FF2B5EF4-FFF2-40B4-BE49-F238E27FC236}">
              <a16:creationId xmlns:a16="http://schemas.microsoft.com/office/drawing/2014/main" id="{CF738E31-9488-47ED-BECB-5C3E12C9A99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05" name="Text Box 69">
          <a:extLst>
            <a:ext uri="{FF2B5EF4-FFF2-40B4-BE49-F238E27FC236}">
              <a16:creationId xmlns:a16="http://schemas.microsoft.com/office/drawing/2014/main" id="{5B05095E-C5F2-481B-845F-ED11F0FB1EF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06" name="Text Box 70">
          <a:extLst>
            <a:ext uri="{FF2B5EF4-FFF2-40B4-BE49-F238E27FC236}">
              <a16:creationId xmlns:a16="http://schemas.microsoft.com/office/drawing/2014/main" id="{AD89DD3E-9686-4419-87AC-8154A7A36E9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07" name="Text Box 71">
          <a:extLst>
            <a:ext uri="{FF2B5EF4-FFF2-40B4-BE49-F238E27FC236}">
              <a16:creationId xmlns:a16="http://schemas.microsoft.com/office/drawing/2014/main" id="{3C53C894-27C0-47E2-942A-1C05BD5700B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08" name="Text Box 72">
          <a:extLst>
            <a:ext uri="{FF2B5EF4-FFF2-40B4-BE49-F238E27FC236}">
              <a16:creationId xmlns:a16="http://schemas.microsoft.com/office/drawing/2014/main" id="{C39A5A7D-2163-41E5-A8CF-8A0BE7E5B3B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09" name="Text Box 73">
          <a:extLst>
            <a:ext uri="{FF2B5EF4-FFF2-40B4-BE49-F238E27FC236}">
              <a16:creationId xmlns:a16="http://schemas.microsoft.com/office/drawing/2014/main" id="{B9379E32-621C-41D6-B4FF-B28690BF036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8EA06CBD-CBCD-4408-BFAA-E2C5A6C4D11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99DC7D9B-3543-4088-9027-4BE961661B4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12" name="Text Box 46">
          <a:extLst>
            <a:ext uri="{FF2B5EF4-FFF2-40B4-BE49-F238E27FC236}">
              <a16:creationId xmlns:a16="http://schemas.microsoft.com/office/drawing/2014/main" id="{30A1EAE4-E4CD-4AB5-BEDD-0181419A86C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13" name="Text Box 43">
          <a:extLst>
            <a:ext uri="{FF2B5EF4-FFF2-40B4-BE49-F238E27FC236}">
              <a16:creationId xmlns:a16="http://schemas.microsoft.com/office/drawing/2014/main" id="{3C5F92D8-152A-4CCF-AFB7-3B995BA2673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14" name="Text Box 68">
          <a:extLst>
            <a:ext uri="{FF2B5EF4-FFF2-40B4-BE49-F238E27FC236}">
              <a16:creationId xmlns:a16="http://schemas.microsoft.com/office/drawing/2014/main" id="{DE6572DF-9F4A-49D1-97F7-A020EF4BDC4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15" name="Text Box 69">
          <a:extLst>
            <a:ext uri="{FF2B5EF4-FFF2-40B4-BE49-F238E27FC236}">
              <a16:creationId xmlns:a16="http://schemas.microsoft.com/office/drawing/2014/main" id="{B57E8CAE-89A5-42D4-A11F-30794638449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16" name="Text Box 70">
          <a:extLst>
            <a:ext uri="{FF2B5EF4-FFF2-40B4-BE49-F238E27FC236}">
              <a16:creationId xmlns:a16="http://schemas.microsoft.com/office/drawing/2014/main" id="{5960A1EE-E3A4-4307-A6F7-0400C428932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17" name="Text Box 71">
          <a:extLst>
            <a:ext uri="{FF2B5EF4-FFF2-40B4-BE49-F238E27FC236}">
              <a16:creationId xmlns:a16="http://schemas.microsoft.com/office/drawing/2014/main" id="{6C50DECA-AACF-457C-83D8-9992519035F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18" name="Text Box 72">
          <a:extLst>
            <a:ext uri="{FF2B5EF4-FFF2-40B4-BE49-F238E27FC236}">
              <a16:creationId xmlns:a16="http://schemas.microsoft.com/office/drawing/2014/main" id="{49179FB5-61E8-4927-ABF4-DBBE84176A5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19" name="Text Box 73">
          <a:extLst>
            <a:ext uri="{FF2B5EF4-FFF2-40B4-BE49-F238E27FC236}">
              <a16:creationId xmlns:a16="http://schemas.microsoft.com/office/drawing/2014/main" id="{196FC8E2-1FFF-4AA9-87F5-8BE931D71C6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20" name="Text Box 46">
          <a:extLst>
            <a:ext uri="{FF2B5EF4-FFF2-40B4-BE49-F238E27FC236}">
              <a16:creationId xmlns:a16="http://schemas.microsoft.com/office/drawing/2014/main" id="{C9048B79-A389-4699-BF70-A324DCE3F46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21" name="Text Box 43">
          <a:extLst>
            <a:ext uri="{FF2B5EF4-FFF2-40B4-BE49-F238E27FC236}">
              <a16:creationId xmlns:a16="http://schemas.microsoft.com/office/drawing/2014/main" id="{4DBD5CC0-7648-4068-AEA6-CEFDD868F1A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14F33D97-03BE-49A0-AE5E-7AF9A91FB07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88AD1CF0-7DC7-4CE9-9E97-C1BE7DC894E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24" name="Text Box 68">
          <a:extLst>
            <a:ext uri="{FF2B5EF4-FFF2-40B4-BE49-F238E27FC236}">
              <a16:creationId xmlns:a16="http://schemas.microsoft.com/office/drawing/2014/main" id="{09B74B4D-291E-4F9B-8FCE-21859927307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25" name="Text Box 69">
          <a:extLst>
            <a:ext uri="{FF2B5EF4-FFF2-40B4-BE49-F238E27FC236}">
              <a16:creationId xmlns:a16="http://schemas.microsoft.com/office/drawing/2014/main" id="{2CFF61AD-9020-494C-A32F-A3A25101A8C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26" name="Text Box 70">
          <a:extLst>
            <a:ext uri="{FF2B5EF4-FFF2-40B4-BE49-F238E27FC236}">
              <a16:creationId xmlns:a16="http://schemas.microsoft.com/office/drawing/2014/main" id="{AD90E15C-4BF6-4B5D-BB19-18EA3252DB1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27" name="Text Box 71">
          <a:extLst>
            <a:ext uri="{FF2B5EF4-FFF2-40B4-BE49-F238E27FC236}">
              <a16:creationId xmlns:a16="http://schemas.microsoft.com/office/drawing/2014/main" id="{C40B4440-0A06-4ACA-9CCC-2A48461A1DE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28" name="Text Box 72">
          <a:extLst>
            <a:ext uri="{FF2B5EF4-FFF2-40B4-BE49-F238E27FC236}">
              <a16:creationId xmlns:a16="http://schemas.microsoft.com/office/drawing/2014/main" id="{673E9135-871E-4D7B-9E64-7AF5F06ED7B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29" name="Text Box 73">
          <a:extLst>
            <a:ext uri="{FF2B5EF4-FFF2-40B4-BE49-F238E27FC236}">
              <a16:creationId xmlns:a16="http://schemas.microsoft.com/office/drawing/2014/main" id="{8B9A7EE0-AAF7-446B-AF8A-FE3E386325D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30" name="Text Box 46">
          <a:extLst>
            <a:ext uri="{FF2B5EF4-FFF2-40B4-BE49-F238E27FC236}">
              <a16:creationId xmlns:a16="http://schemas.microsoft.com/office/drawing/2014/main" id="{136165BF-1941-40B3-ABCB-76A1FD06959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31" name="Text Box 43">
          <a:extLst>
            <a:ext uri="{FF2B5EF4-FFF2-40B4-BE49-F238E27FC236}">
              <a16:creationId xmlns:a16="http://schemas.microsoft.com/office/drawing/2014/main" id="{253ECEAB-17D9-4AB3-9490-17AE09892F0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9FFC274E-6C35-489B-ABC3-2BDF1CB5FD6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744DC7C9-D741-474D-B127-7B196DAC96C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134" name="Text Box 10">
          <a:extLst>
            <a:ext uri="{FF2B5EF4-FFF2-40B4-BE49-F238E27FC236}">
              <a16:creationId xmlns:a16="http://schemas.microsoft.com/office/drawing/2014/main" id="{F2CBC21C-5BDF-479A-839C-CD6BF55EF3E0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135" name="Text Box 65">
          <a:extLst>
            <a:ext uri="{FF2B5EF4-FFF2-40B4-BE49-F238E27FC236}">
              <a16:creationId xmlns:a16="http://schemas.microsoft.com/office/drawing/2014/main" id="{04BB6D1A-91FD-456C-AF79-7128FFF145F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136" name="Text Box 91">
          <a:extLst>
            <a:ext uri="{FF2B5EF4-FFF2-40B4-BE49-F238E27FC236}">
              <a16:creationId xmlns:a16="http://schemas.microsoft.com/office/drawing/2014/main" id="{11A44872-3A4B-4184-983C-2D3E138C6A0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137" name="Text Box 65">
          <a:extLst>
            <a:ext uri="{FF2B5EF4-FFF2-40B4-BE49-F238E27FC236}">
              <a16:creationId xmlns:a16="http://schemas.microsoft.com/office/drawing/2014/main" id="{93F60B28-09E6-4395-8A1E-79041A9DF94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138" name="Text Box 46">
          <a:extLst>
            <a:ext uri="{FF2B5EF4-FFF2-40B4-BE49-F238E27FC236}">
              <a16:creationId xmlns:a16="http://schemas.microsoft.com/office/drawing/2014/main" id="{B828E93A-F581-442F-8C74-21F482FF27CF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139" name="Text Box 43">
          <a:extLst>
            <a:ext uri="{FF2B5EF4-FFF2-40B4-BE49-F238E27FC236}">
              <a16:creationId xmlns:a16="http://schemas.microsoft.com/office/drawing/2014/main" id="{5FDE8BD3-3EB3-4CCA-AE9B-55A6800A213B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40" name="Text Box 68">
          <a:extLst>
            <a:ext uri="{FF2B5EF4-FFF2-40B4-BE49-F238E27FC236}">
              <a16:creationId xmlns:a16="http://schemas.microsoft.com/office/drawing/2014/main" id="{E83F9B16-D65D-4A4C-A38F-03085CB501E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41" name="Text Box 69">
          <a:extLst>
            <a:ext uri="{FF2B5EF4-FFF2-40B4-BE49-F238E27FC236}">
              <a16:creationId xmlns:a16="http://schemas.microsoft.com/office/drawing/2014/main" id="{8C01FBF8-BF60-4B8C-8A88-18AA16CFCB8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42" name="Text Box 70">
          <a:extLst>
            <a:ext uri="{FF2B5EF4-FFF2-40B4-BE49-F238E27FC236}">
              <a16:creationId xmlns:a16="http://schemas.microsoft.com/office/drawing/2014/main" id="{9FBF3889-EA1B-4202-A9B5-4C6CB102CF4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43" name="Text Box 71">
          <a:extLst>
            <a:ext uri="{FF2B5EF4-FFF2-40B4-BE49-F238E27FC236}">
              <a16:creationId xmlns:a16="http://schemas.microsoft.com/office/drawing/2014/main" id="{FFB39225-BF1F-4462-AF25-E74620A82F0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44" name="Text Box 72">
          <a:extLst>
            <a:ext uri="{FF2B5EF4-FFF2-40B4-BE49-F238E27FC236}">
              <a16:creationId xmlns:a16="http://schemas.microsoft.com/office/drawing/2014/main" id="{688B8B69-033D-4D5E-82D7-98AEBCBC666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45" name="Text Box 73">
          <a:extLst>
            <a:ext uri="{FF2B5EF4-FFF2-40B4-BE49-F238E27FC236}">
              <a16:creationId xmlns:a16="http://schemas.microsoft.com/office/drawing/2014/main" id="{9E45B61B-971E-4EDC-8728-3A09010FF92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46" name="Text Box 46">
          <a:extLst>
            <a:ext uri="{FF2B5EF4-FFF2-40B4-BE49-F238E27FC236}">
              <a16:creationId xmlns:a16="http://schemas.microsoft.com/office/drawing/2014/main" id="{AB8F8D9C-7098-4C07-B61C-98F69754AC8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47" name="Text Box 43">
          <a:extLst>
            <a:ext uri="{FF2B5EF4-FFF2-40B4-BE49-F238E27FC236}">
              <a16:creationId xmlns:a16="http://schemas.microsoft.com/office/drawing/2014/main" id="{8189D33E-84B4-4600-8964-404D746A906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48" name="Text Box 46">
          <a:extLst>
            <a:ext uri="{FF2B5EF4-FFF2-40B4-BE49-F238E27FC236}">
              <a16:creationId xmlns:a16="http://schemas.microsoft.com/office/drawing/2014/main" id="{0BFE4891-9078-4E00-BA52-F26F5BDEF57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49" name="Text Box 43">
          <a:extLst>
            <a:ext uri="{FF2B5EF4-FFF2-40B4-BE49-F238E27FC236}">
              <a16:creationId xmlns:a16="http://schemas.microsoft.com/office/drawing/2014/main" id="{6F638212-8B10-451C-987E-A30E871DCBB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8E40101D-C987-4790-A43E-02291D910E4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17D37498-F35A-49EC-A180-CF4D1C7371D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B33C0BE9-0A65-411B-82BB-F22DA14C1EF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028D5EFB-6079-4292-A6D8-4C7B88F5FDD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C2FC43ED-E759-4189-92F7-7D7E4F4A91D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DB131A8A-85A2-4210-9A13-7F00FB4244A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4146D775-145E-47BA-8611-BD191B02666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3D72AA24-E8B1-4FDD-8D61-4C5FDA113C4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2819049B-F7E4-48A9-B98D-F9AF66EC3CE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9611F4E7-1AC6-4EFF-8B8C-EBC3D608E18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AD3A5D17-9D36-498F-85CD-F3B0D5B6C4E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87E2837D-173F-4542-9CF0-34D371E42FB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0EEEE27A-663B-4FC0-A240-0B949C086DD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9B58B407-07DE-4DB7-9F0F-CBC145B551B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B06094CC-3A28-48FD-AACC-2CD1FC4EDE2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D118409F-518E-432A-AFE8-C69F62D0C12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3F2CDFA9-2B60-4A2F-A61D-4A6B7233A9B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33D5DC4D-3348-4861-8C83-900EAD4B826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D17A044D-AE15-42F1-B5F3-391DDF72694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571306B5-A599-4C66-A247-951C792713C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52F675AC-F64E-404E-BD89-DB12D86A0E8B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171" name="Text Box 65">
          <a:extLst>
            <a:ext uri="{FF2B5EF4-FFF2-40B4-BE49-F238E27FC236}">
              <a16:creationId xmlns:a16="http://schemas.microsoft.com/office/drawing/2014/main" id="{AFE8DA5B-D047-40C8-A855-C75BFB2B8AD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172" name="Text Box 91">
          <a:extLst>
            <a:ext uri="{FF2B5EF4-FFF2-40B4-BE49-F238E27FC236}">
              <a16:creationId xmlns:a16="http://schemas.microsoft.com/office/drawing/2014/main" id="{77BFDC77-6FFC-4BAD-B9F5-E35B12BBBF0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173" name="Text Box 65">
          <a:extLst>
            <a:ext uri="{FF2B5EF4-FFF2-40B4-BE49-F238E27FC236}">
              <a16:creationId xmlns:a16="http://schemas.microsoft.com/office/drawing/2014/main" id="{223C2385-0563-4582-998F-8BD51114FA0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174" name="Text Box 46">
          <a:extLst>
            <a:ext uri="{FF2B5EF4-FFF2-40B4-BE49-F238E27FC236}">
              <a16:creationId xmlns:a16="http://schemas.microsoft.com/office/drawing/2014/main" id="{00355CBC-4832-4461-B49D-A86CF5685DC8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175" name="Text Box 43">
          <a:extLst>
            <a:ext uri="{FF2B5EF4-FFF2-40B4-BE49-F238E27FC236}">
              <a16:creationId xmlns:a16="http://schemas.microsoft.com/office/drawing/2014/main" id="{FAE5D39B-ECB5-4D61-B5DE-9AF7C3CBFC6E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76" name="Text Box 68">
          <a:extLst>
            <a:ext uri="{FF2B5EF4-FFF2-40B4-BE49-F238E27FC236}">
              <a16:creationId xmlns:a16="http://schemas.microsoft.com/office/drawing/2014/main" id="{B2A1F752-B5B6-4F1F-973F-6D4FACEB303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77" name="Text Box 69">
          <a:extLst>
            <a:ext uri="{FF2B5EF4-FFF2-40B4-BE49-F238E27FC236}">
              <a16:creationId xmlns:a16="http://schemas.microsoft.com/office/drawing/2014/main" id="{50CCDBD8-9618-4212-9857-7344957E20F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78" name="Text Box 70">
          <a:extLst>
            <a:ext uri="{FF2B5EF4-FFF2-40B4-BE49-F238E27FC236}">
              <a16:creationId xmlns:a16="http://schemas.microsoft.com/office/drawing/2014/main" id="{7A9A2918-27F6-426B-9A94-52010381822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79" name="Text Box 71">
          <a:extLst>
            <a:ext uri="{FF2B5EF4-FFF2-40B4-BE49-F238E27FC236}">
              <a16:creationId xmlns:a16="http://schemas.microsoft.com/office/drawing/2014/main" id="{EC7BD404-1896-4349-ACA5-B5EA4345D17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80" name="Text Box 72">
          <a:extLst>
            <a:ext uri="{FF2B5EF4-FFF2-40B4-BE49-F238E27FC236}">
              <a16:creationId xmlns:a16="http://schemas.microsoft.com/office/drawing/2014/main" id="{4031AA29-26E1-4C2E-BB1F-27F43EC33FA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81" name="Text Box 73">
          <a:extLst>
            <a:ext uri="{FF2B5EF4-FFF2-40B4-BE49-F238E27FC236}">
              <a16:creationId xmlns:a16="http://schemas.microsoft.com/office/drawing/2014/main" id="{75778834-21DA-44A9-8BEC-00CD1790E13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82" name="Text Box 46">
          <a:extLst>
            <a:ext uri="{FF2B5EF4-FFF2-40B4-BE49-F238E27FC236}">
              <a16:creationId xmlns:a16="http://schemas.microsoft.com/office/drawing/2014/main" id="{FFE17728-22AC-4B8E-B9BA-8FD68552239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83" name="Text Box 43">
          <a:extLst>
            <a:ext uri="{FF2B5EF4-FFF2-40B4-BE49-F238E27FC236}">
              <a16:creationId xmlns:a16="http://schemas.microsoft.com/office/drawing/2014/main" id="{5505FA5B-77B1-450B-83B3-D9399DE73B1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25618B99-8EDB-43B9-B605-C4C99ACDEED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E00BDD5C-FFFD-4EDA-A7FA-8135AB454EA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86" name="Text Box 68">
          <a:extLst>
            <a:ext uri="{FF2B5EF4-FFF2-40B4-BE49-F238E27FC236}">
              <a16:creationId xmlns:a16="http://schemas.microsoft.com/office/drawing/2014/main" id="{850D0228-A899-43FA-BFA7-DF51EA6B8A7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87" name="Text Box 69">
          <a:extLst>
            <a:ext uri="{FF2B5EF4-FFF2-40B4-BE49-F238E27FC236}">
              <a16:creationId xmlns:a16="http://schemas.microsoft.com/office/drawing/2014/main" id="{C1E1451C-57FB-48C9-A456-DE7A100D64A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88" name="Text Box 70">
          <a:extLst>
            <a:ext uri="{FF2B5EF4-FFF2-40B4-BE49-F238E27FC236}">
              <a16:creationId xmlns:a16="http://schemas.microsoft.com/office/drawing/2014/main" id="{184470E0-817E-4112-B8FE-5D010F238F1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89" name="Text Box 71">
          <a:extLst>
            <a:ext uri="{FF2B5EF4-FFF2-40B4-BE49-F238E27FC236}">
              <a16:creationId xmlns:a16="http://schemas.microsoft.com/office/drawing/2014/main" id="{5D181821-729C-4F6A-8C98-29C940482E0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90" name="Text Box 72">
          <a:extLst>
            <a:ext uri="{FF2B5EF4-FFF2-40B4-BE49-F238E27FC236}">
              <a16:creationId xmlns:a16="http://schemas.microsoft.com/office/drawing/2014/main" id="{5A57F0AD-4995-4803-A68B-19C5577CEFF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91" name="Text Box 73">
          <a:extLst>
            <a:ext uri="{FF2B5EF4-FFF2-40B4-BE49-F238E27FC236}">
              <a16:creationId xmlns:a16="http://schemas.microsoft.com/office/drawing/2014/main" id="{F69A2AD4-CBD9-4E65-BF7D-4A0F40C9068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92" name="Text Box 46">
          <a:extLst>
            <a:ext uri="{FF2B5EF4-FFF2-40B4-BE49-F238E27FC236}">
              <a16:creationId xmlns:a16="http://schemas.microsoft.com/office/drawing/2014/main" id="{DD82A316-F9DF-4313-8DCE-4469D786EA6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93" name="Text Box 43">
          <a:extLst>
            <a:ext uri="{FF2B5EF4-FFF2-40B4-BE49-F238E27FC236}">
              <a16:creationId xmlns:a16="http://schemas.microsoft.com/office/drawing/2014/main" id="{012E580A-648B-4F89-A86D-986D95D00F9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94" name="Text Box 46">
          <a:extLst>
            <a:ext uri="{FF2B5EF4-FFF2-40B4-BE49-F238E27FC236}">
              <a16:creationId xmlns:a16="http://schemas.microsoft.com/office/drawing/2014/main" id="{16B782FD-DC78-4AC2-96E7-EE1E29CC731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id="{37C54185-01C7-47DD-A128-B98094248BE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79" name="Text Box 65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80" name="Text Box 9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81" name="Text Box 65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82" name="Text Box 9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83" name="Text Box 46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5" name="Text Box 68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6" name="Text Box 69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7" name="Text Box 70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8" name="Text Box 7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9" name="Text Box 7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0" name="Text Box 73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91" name="Text Box 46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92" name="Text Box 4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93" name="Text Box 46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94" name="Text Box 4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5" name="Text Box 6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6" name="Text Box 69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7" name="Text Box 70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8" name="Text Box 7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9" name="Text Box 7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300" name="Text Box 73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301" name="Text Box 4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62</xdr:row>
      <xdr:rowOff>0</xdr:rowOff>
    </xdr:from>
    <xdr:to>
      <xdr:col>59</xdr:col>
      <xdr:colOff>571500</xdr:colOff>
      <xdr:row>63</xdr:row>
      <xdr:rowOff>180975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28594050" y="16859250"/>
          <a:ext cx="1148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D3358A69-C677-442D-B043-E3995B9B35A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BB7B9985-042A-4B00-95C6-A3A10DF07F6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D719EB4A-BDBE-4B65-8C93-A2BACB1C5D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220C3EE4-8525-4524-8F93-E7EBF95B129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7EDC9811-4ADB-422A-AEFB-C7248E1251B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3EB75825-CC3B-403A-812B-FBD9E69E505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244EB1FE-ECD3-4F66-B74A-736B3B0710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A7646718-953E-439F-BB9D-2A34C0D9FB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1CAADC51-C321-4EDD-B430-64BCBBB0B1E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D1E4B4B9-03F8-477A-8B34-F987187F2E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D9C81E28-E24C-4F9A-9142-65E6385BD305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AC57987-7A0A-46C4-A8B3-363874A1924B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13595855-9703-4785-8A12-D9A52113DE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13AC55AB-2DA0-461A-A66B-F7F27A2095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CD2C5844-1BE4-4963-A0A8-02C2454F03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3AB1D539-1E7F-4FE5-AD08-A1E1190DF76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32663B2B-D8B7-494E-8C55-13A16C64F158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17ABD36F-76EF-4AF3-9CD2-30DC658575B3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30B7AF03-4024-4873-8FFE-2B1A7D91AE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C67E4EB2-2D53-4A6E-96E0-8C89AAADB6B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3FCFB1CD-6412-412E-B1C9-E40C879283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77A14AF2-12CF-4EA2-A0EE-4E5E51DF14E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7BCB51E4-7361-4910-9B86-CA0E7EC3CA6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8ACEDA77-E66C-4220-BC7A-DF43B1A6157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2BC872EE-4BC8-4782-9675-6C4739AC9A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F9AAB316-0077-4776-BFBF-52022A990E1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D4BE702C-66DD-42F9-BE81-8A3FF5C348E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FC5B0A94-B7EE-4BB1-941B-B4351CD269F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C01352D3-342D-42CA-8108-A2DA1A1011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B0D7CB1F-9817-4357-9043-B0D400FDC7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71735D72-5322-4021-9014-172127FCC8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DFF6C093-84EE-4578-9422-46B99D7B2B8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7D7960B-BD06-4BCF-AD5D-CD384E14F3C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745CA688-05AB-42EC-94BA-65301A5A79E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CEB7C52D-64B7-4810-9705-ECE8D398D69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740DBC93-C940-4293-9BBE-96DE123A3D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22ABD3ED-E741-4146-BBF0-F6DDACBAB7E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249131E3-BFB0-4126-B083-98B41AA558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7459DDAA-B975-4C0B-860B-3B22F96EE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CD1AE549-7AF8-4402-86F8-6BB37087FDE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64970D8-9448-46AB-A5BB-7C7AFCF8C0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602D5B5D-7E49-4FB0-9025-258FB04D05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D6DDB7EC-3039-4CF1-9C06-DA7CCE55E5B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E3A191AA-3BB3-4124-9CA9-985ABA6C12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A7686BED-8BD7-4CF2-8263-B178CBDF898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E56B0BC0-249A-4DED-ABFC-70BCFB994D4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BEC521F0-CBF8-4D4B-880C-7ABA6BCDB4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FA874CEF-1432-488E-9EF7-E3364F49DC3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539FF4DE-6B74-4572-AABE-0537A315D7A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DB86220B-F581-4B0D-8F1E-9D9076676FAC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AC1C5761-6405-45C0-84C8-5D39750312A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7B275D2E-C954-4C28-AB5A-C36F57D06E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5D413D2E-F8AC-4A4F-8EC5-F97ACE21339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4D6971BB-9D95-4DE1-94CD-F8354F28FA4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66B1348F-6DA7-4061-A845-D6CF4F444A9E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AE84B8CC-18C9-4D1A-A156-BBA579088181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A4E3914A-FD0D-41C7-96A9-685292C69E5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615869D4-8F1D-4B83-9D13-743FE1B172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6A41F19D-991C-45CE-8B83-4741D0B2A87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9DC3864-A126-4909-B909-D73892B725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819CC2AA-3544-4F95-907B-249B1E5A4A3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FD8591FD-3C74-4EA0-9CFF-9B92CE2411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20AA07FA-C543-4FBF-998A-20B78AEFB5D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CA2D524-A150-42A9-8B77-BDFAF408E7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284A179-3E39-4D7D-BF71-7ADB21C63B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143787DC-CD40-49BF-BFFF-CF4CF8E032D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DEB9D9FA-14F9-41CA-A62E-04F39C806EC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6D07EF97-B075-468E-B815-F5235183C0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3F10F010-D8DC-421F-AB2A-E87C106CC70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2E96951-94AB-4BA2-8050-A8A9D2A5039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49220A28-D342-4E15-B5E6-FABCA427BCB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CF319F6C-1FF4-4FC9-89C6-27B5EACA811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56C365D7-32F0-4DE5-9DFA-36FF26BBEBF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75B30A76-F5A1-45AB-B10E-6992BD89F0C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AC33418A-9644-4196-9C5B-DA61312D366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278B42FA-E847-4A7F-926C-07ED658074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21D3C4E4-A7F4-478A-B059-AC9C40937AA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CA8CF361-A6F1-48AF-A803-564BF3637B8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4F997C2C-A218-42B4-A267-E63E464F862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77083FA6-3988-4FE7-B8FD-9B9F9A5C3AE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DFF227FE-5F71-48DC-9D48-431D250B646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22DF6A77-022D-45E7-8501-CDD8CBED6E3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5C836ED3-9C65-4D6B-8695-341791864F8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3FC058E7-B54E-42C3-A8BE-C6A5629DA32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61DBCC53-79FA-464A-A917-B99370DC6C3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4E93E8B8-5EC5-4DDA-BCB0-8E072A4EBB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DBC5AB13-E5DD-48DB-B196-CD41E1D5598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5C5379D0-3EBD-4E1D-BE36-384A2EBAC1AF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CF5E8A9C-DD31-4D07-962F-887CB83670D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C5F21F65-651E-4B2A-84FE-94AAE9FC8C1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D51CA80A-CAC3-4CA6-84E0-3F2D1786555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C550ED74-8938-4D31-AF6A-7F1EE11341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69D4F1A-A752-403D-9C9B-E562898146D7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E9FD446C-CD95-4372-8376-D54B4B4FD5EC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E80A5C55-CB7E-4F64-BAB8-53383F0CD4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86A6EC72-2F16-448D-955A-E7E15FB12A3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B2972DAF-B10E-443C-86FF-E85C6D68625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246FD264-6492-48A4-A446-6C12D7627E7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4DE1F74-FE51-4014-8E56-AAD0CA76266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83EC29FB-5A6E-4B46-ABD1-926329D7778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82055A2A-FADB-4988-A99D-ABF2AE89A72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E6A4EE3D-801F-4FF1-B08B-AAC7D33CF3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C3C1DE5A-8A8A-4055-89DF-375ACEEA3F1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F00D58CF-8682-4067-9E00-7F07B0C8026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18EED0D1-1D82-4F78-B25C-F41E96E9DE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E3245135-FE90-48F9-A10C-D05AAD28C99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6D12D5C0-E178-418A-960A-0126BC6853D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31DADFA9-8F78-4D94-A6A1-7DEFD3C1D51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919F16F0-F688-4440-A271-501A59F6A7E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F6C1B0CA-97DA-4F61-94F9-48A619FC388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50FC8E8E-97FD-46A7-B7D9-E87065D46B0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E16A9779-9033-48A6-B0DC-E7EF439057E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5E2B06D2-E509-4E78-8448-E95095B176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1F97AAF3-3FB4-407F-B376-57DB9D015AB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C6469984-5706-41FB-AD6C-6B3480520C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5D3C14A2-AE47-4607-AA7B-C794FED77E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DD8D6EED-F3F6-4309-8DC1-42F7FF411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D4DF6FD1-C70A-484C-B8EC-377CC6D8751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AE1F854C-FBCF-4D54-B855-03E22940B0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67B0A624-6C5C-4BBB-BB02-14B96337A7A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2F2968E8-7482-4637-9587-36F80E5A48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37F311FD-328A-4DB3-94C0-809F80B88C1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B589DE93-04EA-43D7-BE37-327B4A6772D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E44E93A5-75CC-4B99-A45F-2240AE80FB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59B16DDC-0E88-4CB8-9877-6FAC9BC4D5B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A5F14EB7-D48E-40DE-8AF5-43E0A11ABDA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3607B42C-D2EA-4A3C-B94E-98E1FD8529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5CF359F2-43F7-447C-AFB3-9950A5C7B34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B7824205-A903-4862-86EE-634D1FDDA4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4DAAE948-C117-4C3D-ABF1-E6D7C7E7B47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C0BABC52-7679-46F7-ACD7-32BB15B34D2F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5B16C7A5-4E6A-4840-B5D3-F486F88E003A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43E00834-DE2F-4CE0-8855-5C44A3BC83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16084B88-5662-4584-B458-4CB9627741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9CB87E08-5AC1-4805-8217-5C280882E6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642A9CA0-F7A2-4DA7-AC56-B65F68CD7E2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A403A20F-9C77-4E9C-82F2-9F692B462BC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F70153E4-5F0F-471B-B16D-446EED27E72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E715394C-1490-4812-A58C-08C1658624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2F097837-250F-46B6-BB3B-6C11C7C694E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5F6B6799-6F0B-437D-AA72-F953D2098D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43C39DE6-0840-4C1A-BE22-77A4C327464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E7F577F0-D4C5-411E-A0C8-928E2EFB41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18F6346B-B092-47D9-BDDA-F07E59C7B2C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C02B5AE0-07D7-449F-BD4C-29F2F19790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3F10B581-6E53-4ABC-83D7-451A0272C78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E8C5BE4B-D8F9-45D1-991E-D4765EB07A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B01DF892-67D6-488E-81A4-99DC91F34F1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E8441483-D4B0-424C-81FD-497D8FCAC65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97B3F481-D64B-4691-AEE0-34D655C9917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DE58CB7E-7F1E-4A00-9D90-F9F6758FFB5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FBDBEC40-DDC7-4387-B8AF-F230D28BF5D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EDE9F5B1-06C4-4CB2-AEB0-9836EB2AEB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3B39E6BA-7512-4F09-999E-5B018B47C0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854CAFB4-B065-45F8-8CA3-1248A99979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C18B67D2-005F-4A3D-9FA4-0B4035D0779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97BD4D3E-E6FC-4202-AA9F-597220CC88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268F676F-64CF-4A96-8983-6F05C6F9E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8DD3160D-5D86-4878-ADA3-DA840BCAAB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72E4A41F-A472-4B82-81F6-24299B6897D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DB4965F5-6F78-4D6D-8BBA-31D757CE9E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C46F0D34-45E7-4C31-B465-523D4E594B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468" name="Text Box 65">
          <a:extLst>
            <a:ext uri="{FF2B5EF4-FFF2-40B4-BE49-F238E27FC236}">
              <a16:creationId xmlns:a16="http://schemas.microsoft.com/office/drawing/2014/main" id="{3BB260A1-0558-40AA-A11C-2627870283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469" name="Text Box 91">
          <a:extLst>
            <a:ext uri="{FF2B5EF4-FFF2-40B4-BE49-F238E27FC236}">
              <a16:creationId xmlns:a16="http://schemas.microsoft.com/office/drawing/2014/main" id="{E4FAC040-E236-4098-A065-5FE1C89D92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033EA269-AF33-4C1B-8CB1-9C95DD2131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963643C4-0C36-4FB9-A874-C25974B008A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2" name="Text Box 68">
          <a:extLst>
            <a:ext uri="{FF2B5EF4-FFF2-40B4-BE49-F238E27FC236}">
              <a16:creationId xmlns:a16="http://schemas.microsoft.com/office/drawing/2014/main" id="{21FA7B06-A94B-4539-AA5F-AB81DC7A09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3" name="Text Box 69">
          <a:extLst>
            <a:ext uri="{FF2B5EF4-FFF2-40B4-BE49-F238E27FC236}">
              <a16:creationId xmlns:a16="http://schemas.microsoft.com/office/drawing/2014/main" id="{944DA8DB-81BF-4E10-81C9-A4BF0D32688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4" name="Text Box 70">
          <a:extLst>
            <a:ext uri="{FF2B5EF4-FFF2-40B4-BE49-F238E27FC236}">
              <a16:creationId xmlns:a16="http://schemas.microsoft.com/office/drawing/2014/main" id="{1AAB546C-6FD8-4249-B0BD-F54A431C2E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5" name="Text Box 71">
          <a:extLst>
            <a:ext uri="{FF2B5EF4-FFF2-40B4-BE49-F238E27FC236}">
              <a16:creationId xmlns:a16="http://schemas.microsoft.com/office/drawing/2014/main" id="{9A7F695A-9856-46E2-A007-47343502BAB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6" name="Text Box 72">
          <a:extLst>
            <a:ext uri="{FF2B5EF4-FFF2-40B4-BE49-F238E27FC236}">
              <a16:creationId xmlns:a16="http://schemas.microsoft.com/office/drawing/2014/main" id="{01FD954F-559E-4945-96C0-1C2BFD086E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77" name="Text Box 73">
          <a:extLst>
            <a:ext uri="{FF2B5EF4-FFF2-40B4-BE49-F238E27FC236}">
              <a16:creationId xmlns:a16="http://schemas.microsoft.com/office/drawing/2014/main" id="{730A3AF2-B184-444A-A2A5-0CEE64883ED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78" name="Text Box 46">
          <a:extLst>
            <a:ext uri="{FF2B5EF4-FFF2-40B4-BE49-F238E27FC236}">
              <a16:creationId xmlns:a16="http://schemas.microsoft.com/office/drawing/2014/main" id="{376BD1AD-B555-4B5C-9E88-34D191958A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79" name="Text Box 43">
          <a:extLst>
            <a:ext uri="{FF2B5EF4-FFF2-40B4-BE49-F238E27FC236}">
              <a16:creationId xmlns:a16="http://schemas.microsoft.com/office/drawing/2014/main" id="{18EE7F54-7D6F-4120-95E7-A4D0A988F7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80" name="Text Box 46">
          <a:extLst>
            <a:ext uri="{FF2B5EF4-FFF2-40B4-BE49-F238E27FC236}">
              <a16:creationId xmlns:a16="http://schemas.microsoft.com/office/drawing/2014/main" id="{5314F160-2AAE-4E57-840E-B3F32F71D7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7845FC5F-3235-45A3-8C9D-81D9A00F0DE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2" name="Text Box 68">
          <a:extLst>
            <a:ext uri="{FF2B5EF4-FFF2-40B4-BE49-F238E27FC236}">
              <a16:creationId xmlns:a16="http://schemas.microsoft.com/office/drawing/2014/main" id="{3E001BFB-C63E-405B-86D2-6C60DD0404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3" name="Text Box 69">
          <a:extLst>
            <a:ext uri="{FF2B5EF4-FFF2-40B4-BE49-F238E27FC236}">
              <a16:creationId xmlns:a16="http://schemas.microsoft.com/office/drawing/2014/main" id="{17D2DA00-3294-4A72-9130-D7A251AB15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4" name="Text Box 70">
          <a:extLst>
            <a:ext uri="{FF2B5EF4-FFF2-40B4-BE49-F238E27FC236}">
              <a16:creationId xmlns:a16="http://schemas.microsoft.com/office/drawing/2014/main" id="{C8095ED0-2AFD-49E3-8FD6-9A0A6C3763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5" name="Text Box 71">
          <a:extLst>
            <a:ext uri="{FF2B5EF4-FFF2-40B4-BE49-F238E27FC236}">
              <a16:creationId xmlns:a16="http://schemas.microsoft.com/office/drawing/2014/main" id="{71F7EE87-F608-41EA-92A2-1AB75E5E65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6" name="Text Box 72">
          <a:extLst>
            <a:ext uri="{FF2B5EF4-FFF2-40B4-BE49-F238E27FC236}">
              <a16:creationId xmlns:a16="http://schemas.microsoft.com/office/drawing/2014/main" id="{ECA84E1F-4146-4851-BD62-472C3AE10A1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487" name="Text Box 73">
          <a:extLst>
            <a:ext uri="{FF2B5EF4-FFF2-40B4-BE49-F238E27FC236}">
              <a16:creationId xmlns:a16="http://schemas.microsoft.com/office/drawing/2014/main" id="{9D618253-334A-4B9B-90C1-E7C2754325E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C548DAA6-CF74-4E0F-AAB8-0F1AC2B3E4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6E0ABF85-D2D2-4CF8-B4C1-0E03843AF52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502D1E4E-8B20-4CB4-903C-AB53846F40D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91" name="Text Box 43">
          <a:extLst>
            <a:ext uri="{FF2B5EF4-FFF2-40B4-BE49-F238E27FC236}">
              <a16:creationId xmlns:a16="http://schemas.microsoft.com/office/drawing/2014/main" id="{C9E7B6C7-0E97-471C-9BAF-30EAE1A8DC8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2" name="Text Box 68">
          <a:extLst>
            <a:ext uri="{FF2B5EF4-FFF2-40B4-BE49-F238E27FC236}">
              <a16:creationId xmlns:a16="http://schemas.microsoft.com/office/drawing/2014/main" id="{D14E80E6-72B6-4FB5-AE6C-8E07EAE0A92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3" name="Text Box 69">
          <a:extLst>
            <a:ext uri="{FF2B5EF4-FFF2-40B4-BE49-F238E27FC236}">
              <a16:creationId xmlns:a16="http://schemas.microsoft.com/office/drawing/2014/main" id="{E09824A9-22DB-4741-ADCF-338DE3DD8C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4" name="Text Box 70">
          <a:extLst>
            <a:ext uri="{FF2B5EF4-FFF2-40B4-BE49-F238E27FC236}">
              <a16:creationId xmlns:a16="http://schemas.microsoft.com/office/drawing/2014/main" id="{A8BC5C0F-FEA1-4107-842F-17296862A1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5" name="Text Box 71">
          <a:extLst>
            <a:ext uri="{FF2B5EF4-FFF2-40B4-BE49-F238E27FC236}">
              <a16:creationId xmlns:a16="http://schemas.microsoft.com/office/drawing/2014/main" id="{1DF5F8F6-72AE-463A-9F3F-3A67040F11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6" name="Text Box 72">
          <a:extLst>
            <a:ext uri="{FF2B5EF4-FFF2-40B4-BE49-F238E27FC236}">
              <a16:creationId xmlns:a16="http://schemas.microsoft.com/office/drawing/2014/main" id="{9F05A931-9677-49FC-91E2-45AF8DBB3B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497" name="Text Box 73">
          <a:extLst>
            <a:ext uri="{FF2B5EF4-FFF2-40B4-BE49-F238E27FC236}">
              <a16:creationId xmlns:a16="http://schemas.microsoft.com/office/drawing/2014/main" id="{1F6A9082-E8AA-479A-951C-AA843C12C7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98" name="Text Box 46">
          <a:extLst>
            <a:ext uri="{FF2B5EF4-FFF2-40B4-BE49-F238E27FC236}">
              <a16:creationId xmlns:a16="http://schemas.microsoft.com/office/drawing/2014/main" id="{892CD39A-2FBF-4619-9FB7-4CE6F623F1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499" name="Text Box 43">
          <a:extLst>
            <a:ext uri="{FF2B5EF4-FFF2-40B4-BE49-F238E27FC236}">
              <a16:creationId xmlns:a16="http://schemas.microsoft.com/office/drawing/2014/main" id="{11A83B4C-63C8-4ADD-BABE-985FB03E19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00" name="Text Box 46">
          <a:extLst>
            <a:ext uri="{FF2B5EF4-FFF2-40B4-BE49-F238E27FC236}">
              <a16:creationId xmlns:a16="http://schemas.microsoft.com/office/drawing/2014/main" id="{28685138-B83D-49D3-8F7F-E1D3E9829D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01" name="Text Box 43">
          <a:extLst>
            <a:ext uri="{FF2B5EF4-FFF2-40B4-BE49-F238E27FC236}">
              <a16:creationId xmlns:a16="http://schemas.microsoft.com/office/drawing/2014/main" id="{78FC91D0-EC4E-46E9-804B-40E25FC4DA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02" name="Text Box 65">
          <a:extLst>
            <a:ext uri="{FF2B5EF4-FFF2-40B4-BE49-F238E27FC236}">
              <a16:creationId xmlns:a16="http://schemas.microsoft.com/office/drawing/2014/main" id="{D2D56568-FAEB-4004-976B-CF95880BF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03" name="Text Box 91">
          <a:extLst>
            <a:ext uri="{FF2B5EF4-FFF2-40B4-BE49-F238E27FC236}">
              <a16:creationId xmlns:a16="http://schemas.microsoft.com/office/drawing/2014/main" id="{7068D15E-14F1-4FD3-8B51-42F90B84D61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04" name="Text Box 65">
          <a:extLst>
            <a:ext uri="{FF2B5EF4-FFF2-40B4-BE49-F238E27FC236}">
              <a16:creationId xmlns:a16="http://schemas.microsoft.com/office/drawing/2014/main" id="{57F42297-641B-4CB4-B946-E41C1B15149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05" name="Text Box 91">
          <a:extLst>
            <a:ext uri="{FF2B5EF4-FFF2-40B4-BE49-F238E27FC236}">
              <a16:creationId xmlns:a16="http://schemas.microsoft.com/office/drawing/2014/main" id="{54A4F7AD-A746-4364-B74E-FBEC8DF06EB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06" name="Text Box 68">
          <a:extLst>
            <a:ext uri="{FF2B5EF4-FFF2-40B4-BE49-F238E27FC236}">
              <a16:creationId xmlns:a16="http://schemas.microsoft.com/office/drawing/2014/main" id="{0EB68BB6-95DC-4FAC-B9B0-19E2949B13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07" name="Text Box 69">
          <a:extLst>
            <a:ext uri="{FF2B5EF4-FFF2-40B4-BE49-F238E27FC236}">
              <a16:creationId xmlns:a16="http://schemas.microsoft.com/office/drawing/2014/main" id="{58627FE0-757E-47E7-B43B-0CBEF773651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08" name="Text Box 70">
          <a:extLst>
            <a:ext uri="{FF2B5EF4-FFF2-40B4-BE49-F238E27FC236}">
              <a16:creationId xmlns:a16="http://schemas.microsoft.com/office/drawing/2014/main" id="{25399AC3-F07E-4AF6-B5F2-E84098BA13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09" name="Text Box 71">
          <a:extLst>
            <a:ext uri="{FF2B5EF4-FFF2-40B4-BE49-F238E27FC236}">
              <a16:creationId xmlns:a16="http://schemas.microsoft.com/office/drawing/2014/main" id="{60D1D698-A6C8-4542-8FD7-65FEF56227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0" name="Text Box 72">
          <a:extLst>
            <a:ext uri="{FF2B5EF4-FFF2-40B4-BE49-F238E27FC236}">
              <a16:creationId xmlns:a16="http://schemas.microsoft.com/office/drawing/2014/main" id="{794EDCDD-2F61-408E-8243-03CFABFA11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1" name="Text Box 73">
          <a:extLst>
            <a:ext uri="{FF2B5EF4-FFF2-40B4-BE49-F238E27FC236}">
              <a16:creationId xmlns:a16="http://schemas.microsoft.com/office/drawing/2014/main" id="{C4E080F6-47A8-4A4A-A5B0-8ADF3C3F5D1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BD1B1B84-A3EE-4F9A-8C0D-07791CC344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ABA1C8F8-351D-40E1-BF85-BC0C8B0211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A7438D71-68B5-425A-A562-220DA288AE8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22369EC2-57C0-4713-9D22-0B6ABD8415A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6" name="Text Box 68">
          <a:extLst>
            <a:ext uri="{FF2B5EF4-FFF2-40B4-BE49-F238E27FC236}">
              <a16:creationId xmlns:a16="http://schemas.microsoft.com/office/drawing/2014/main" id="{2870522B-8EFE-430F-8675-22D5EF2E18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7" name="Text Box 69">
          <a:extLst>
            <a:ext uri="{FF2B5EF4-FFF2-40B4-BE49-F238E27FC236}">
              <a16:creationId xmlns:a16="http://schemas.microsoft.com/office/drawing/2014/main" id="{AE57D8F7-0450-4DA5-B64E-19B03A3F17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8" name="Text Box 70">
          <a:extLst>
            <a:ext uri="{FF2B5EF4-FFF2-40B4-BE49-F238E27FC236}">
              <a16:creationId xmlns:a16="http://schemas.microsoft.com/office/drawing/2014/main" id="{DE09710E-C201-4133-A276-03C476B514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19" name="Text Box 71">
          <a:extLst>
            <a:ext uri="{FF2B5EF4-FFF2-40B4-BE49-F238E27FC236}">
              <a16:creationId xmlns:a16="http://schemas.microsoft.com/office/drawing/2014/main" id="{A816C69D-EC12-4330-A29D-4EF0C86A0E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20" name="Text Box 72">
          <a:extLst>
            <a:ext uri="{FF2B5EF4-FFF2-40B4-BE49-F238E27FC236}">
              <a16:creationId xmlns:a16="http://schemas.microsoft.com/office/drawing/2014/main" id="{6B4CE28F-DB0F-45FF-A8F6-53165F2D62F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21" name="Text Box 73">
          <a:extLst>
            <a:ext uri="{FF2B5EF4-FFF2-40B4-BE49-F238E27FC236}">
              <a16:creationId xmlns:a16="http://schemas.microsoft.com/office/drawing/2014/main" id="{6D3256C4-9E34-4AB0-8E8E-EF38FDC802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5E14DB09-1187-437A-9968-82C1522AA67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28C92487-94D8-435E-8691-22433752B17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24" name="Text Box 46">
          <a:extLst>
            <a:ext uri="{FF2B5EF4-FFF2-40B4-BE49-F238E27FC236}">
              <a16:creationId xmlns:a16="http://schemas.microsoft.com/office/drawing/2014/main" id="{4C82CD2C-C9D8-4764-9AE3-CA534CF0DE0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25" name="Text Box 43">
          <a:extLst>
            <a:ext uri="{FF2B5EF4-FFF2-40B4-BE49-F238E27FC236}">
              <a16:creationId xmlns:a16="http://schemas.microsoft.com/office/drawing/2014/main" id="{51E3921C-5C9F-40B3-9E38-2D20CEE712B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26" name="Text Box 68">
          <a:extLst>
            <a:ext uri="{FF2B5EF4-FFF2-40B4-BE49-F238E27FC236}">
              <a16:creationId xmlns:a16="http://schemas.microsoft.com/office/drawing/2014/main" id="{70F330E7-B235-4D29-8A64-3747D00859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27" name="Text Box 69">
          <a:extLst>
            <a:ext uri="{FF2B5EF4-FFF2-40B4-BE49-F238E27FC236}">
              <a16:creationId xmlns:a16="http://schemas.microsoft.com/office/drawing/2014/main" id="{FB6C85D7-56D2-4A0C-83FC-1447FF4D30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28" name="Text Box 70">
          <a:extLst>
            <a:ext uri="{FF2B5EF4-FFF2-40B4-BE49-F238E27FC236}">
              <a16:creationId xmlns:a16="http://schemas.microsoft.com/office/drawing/2014/main" id="{7C3A30C2-8FAF-4938-A9A4-50CD7A29937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29" name="Text Box 71">
          <a:extLst>
            <a:ext uri="{FF2B5EF4-FFF2-40B4-BE49-F238E27FC236}">
              <a16:creationId xmlns:a16="http://schemas.microsoft.com/office/drawing/2014/main" id="{75FACECA-3638-49C3-A8AA-D73E048E37F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30" name="Text Box 72">
          <a:extLst>
            <a:ext uri="{FF2B5EF4-FFF2-40B4-BE49-F238E27FC236}">
              <a16:creationId xmlns:a16="http://schemas.microsoft.com/office/drawing/2014/main" id="{385F06EE-00C1-4DAD-BA99-30D26B5337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31" name="Text Box 73">
          <a:extLst>
            <a:ext uri="{FF2B5EF4-FFF2-40B4-BE49-F238E27FC236}">
              <a16:creationId xmlns:a16="http://schemas.microsoft.com/office/drawing/2014/main" id="{611C04CB-C2AE-4A06-97B5-233B621EB19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4806326D-F7A0-4451-BE77-649468A05E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C75718EB-59F9-4D07-9FD7-3E80CB8F3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34" name="Text Box 46">
          <a:extLst>
            <a:ext uri="{FF2B5EF4-FFF2-40B4-BE49-F238E27FC236}">
              <a16:creationId xmlns:a16="http://schemas.microsoft.com/office/drawing/2014/main" id="{91A6C38E-D403-4396-AB1E-9FE4D3633C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35" name="Text Box 43">
          <a:extLst>
            <a:ext uri="{FF2B5EF4-FFF2-40B4-BE49-F238E27FC236}">
              <a16:creationId xmlns:a16="http://schemas.microsoft.com/office/drawing/2014/main" id="{251C396A-E84E-4CB0-98E6-652717ED8AD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36" name="Text Box 65">
          <a:extLst>
            <a:ext uri="{FF2B5EF4-FFF2-40B4-BE49-F238E27FC236}">
              <a16:creationId xmlns:a16="http://schemas.microsoft.com/office/drawing/2014/main" id="{D390DB16-B5C4-45B1-AE1F-4CA18C42B9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37" name="Text Box 91">
          <a:extLst>
            <a:ext uri="{FF2B5EF4-FFF2-40B4-BE49-F238E27FC236}">
              <a16:creationId xmlns:a16="http://schemas.microsoft.com/office/drawing/2014/main" id="{34FC3B59-73E9-4191-97DC-6341CD88C5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38" name="Text Box 65">
          <a:extLst>
            <a:ext uri="{FF2B5EF4-FFF2-40B4-BE49-F238E27FC236}">
              <a16:creationId xmlns:a16="http://schemas.microsoft.com/office/drawing/2014/main" id="{A30D8A79-7E3E-40A4-96F3-CC655F8074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39" name="Text Box 91">
          <a:extLst>
            <a:ext uri="{FF2B5EF4-FFF2-40B4-BE49-F238E27FC236}">
              <a16:creationId xmlns:a16="http://schemas.microsoft.com/office/drawing/2014/main" id="{65DF7338-980D-4376-99F6-22093D24A96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0" name="Text Box 68">
          <a:extLst>
            <a:ext uri="{FF2B5EF4-FFF2-40B4-BE49-F238E27FC236}">
              <a16:creationId xmlns:a16="http://schemas.microsoft.com/office/drawing/2014/main" id="{C7651B4D-12B8-4E65-AEBD-6D375BF344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1" name="Text Box 69">
          <a:extLst>
            <a:ext uri="{FF2B5EF4-FFF2-40B4-BE49-F238E27FC236}">
              <a16:creationId xmlns:a16="http://schemas.microsoft.com/office/drawing/2014/main" id="{BDBFF6B4-2427-413C-98FD-A9A4A44CBE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2" name="Text Box 70">
          <a:extLst>
            <a:ext uri="{FF2B5EF4-FFF2-40B4-BE49-F238E27FC236}">
              <a16:creationId xmlns:a16="http://schemas.microsoft.com/office/drawing/2014/main" id="{97724EB3-CC3A-432E-BBE5-C01622D8773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3" name="Text Box 71">
          <a:extLst>
            <a:ext uri="{FF2B5EF4-FFF2-40B4-BE49-F238E27FC236}">
              <a16:creationId xmlns:a16="http://schemas.microsoft.com/office/drawing/2014/main" id="{4CA4F2C3-75D4-47F6-AADF-95349B8EC1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4" name="Text Box 72">
          <a:extLst>
            <a:ext uri="{FF2B5EF4-FFF2-40B4-BE49-F238E27FC236}">
              <a16:creationId xmlns:a16="http://schemas.microsoft.com/office/drawing/2014/main" id="{BA96A5AF-C33D-442A-BA1B-05A6C5A024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45" name="Text Box 73">
          <a:extLst>
            <a:ext uri="{FF2B5EF4-FFF2-40B4-BE49-F238E27FC236}">
              <a16:creationId xmlns:a16="http://schemas.microsoft.com/office/drawing/2014/main" id="{66AA6D7D-B259-43AD-8673-6B697879BD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46" name="Text Box 46">
          <a:extLst>
            <a:ext uri="{FF2B5EF4-FFF2-40B4-BE49-F238E27FC236}">
              <a16:creationId xmlns:a16="http://schemas.microsoft.com/office/drawing/2014/main" id="{B5660A7E-8D53-4702-B4D5-44E0C0F4E3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47" name="Text Box 43">
          <a:extLst>
            <a:ext uri="{FF2B5EF4-FFF2-40B4-BE49-F238E27FC236}">
              <a16:creationId xmlns:a16="http://schemas.microsoft.com/office/drawing/2014/main" id="{189DD306-91AA-4080-A628-3FDDB49031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48" name="Text Box 46">
          <a:extLst>
            <a:ext uri="{FF2B5EF4-FFF2-40B4-BE49-F238E27FC236}">
              <a16:creationId xmlns:a16="http://schemas.microsoft.com/office/drawing/2014/main" id="{CF707F59-9278-4F36-BCD6-3081B85E6F1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49" name="Text Box 43">
          <a:extLst>
            <a:ext uri="{FF2B5EF4-FFF2-40B4-BE49-F238E27FC236}">
              <a16:creationId xmlns:a16="http://schemas.microsoft.com/office/drawing/2014/main" id="{0303D884-0FA7-4A2E-81C7-5A93EBF3C9E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0" name="Text Box 68">
          <a:extLst>
            <a:ext uri="{FF2B5EF4-FFF2-40B4-BE49-F238E27FC236}">
              <a16:creationId xmlns:a16="http://schemas.microsoft.com/office/drawing/2014/main" id="{A1E862B6-D55C-4E81-8C46-6C30DBA21A4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1" name="Text Box 69">
          <a:extLst>
            <a:ext uri="{FF2B5EF4-FFF2-40B4-BE49-F238E27FC236}">
              <a16:creationId xmlns:a16="http://schemas.microsoft.com/office/drawing/2014/main" id="{8C4EC767-1101-4B85-842B-C06957F766E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2" name="Text Box 70">
          <a:extLst>
            <a:ext uri="{FF2B5EF4-FFF2-40B4-BE49-F238E27FC236}">
              <a16:creationId xmlns:a16="http://schemas.microsoft.com/office/drawing/2014/main" id="{9C6B4F5E-33B0-4AAD-8DCA-72BAEBCD2CD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3" name="Text Box 71">
          <a:extLst>
            <a:ext uri="{FF2B5EF4-FFF2-40B4-BE49-F238E27FC236}">
              <a16:creationId xmlns:a16="http://schemas.microsoft.com/office/drawing/2014/main" id="{448DF9A8-8C4D-4784-BACA-9EB84F9B7B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4" name="Text Box 72">
          <a:extLst>
            <a:ext uri="{FF2B5EF4-FFF2-40B4-BE49-F238E27FC236}">
              <a16:creationId xmlns:a16="http://schemas.microsoft.com/office/drawing/2014/main" id="{E8BBDE72-E0E8-4907-9A0D-7857087808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55" name="Text Box 73">
          <a:extLst>
            <a:ext uri="{FF2B5EF4-FFF2-40B4-BE49-F238E27FC236}">
              <a16:creationId xmlns:a16="http://schemas.microsoft.com/office/drawing/2014/main" id="{E3B01C82-7A37-4105-8B56-8DFA022753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56" name="Text Box 46">
          <a:extLst>
            <a:ext uri="{FF2B5EF4-FFF2-40B4-BE49-F238E27FC236}">
              <a16:creationId xmlns:a16="http://schemas.microsoft.com/office/drawing/2014/main" id="{D1CC5ADA-19B6-46E5-AE40-22F4F73391A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BA5237C8-B284-4AEF-948E-9F8530E682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5F6CBFB4-67E3-4D5C-A3EC-C224A372440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B23E654-A214-4FCD-A72B-E989A33923F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0" name="Text Box 68">
          <a:extLst>
            <a:ext uri="{FF2B5EF4-FFF2-40B4-BE49-F238E27FC236}">
              <a16:creationId xmlns:a16="http://schemas.microsoft.com/office/drawing/2014/main" id="{63AA13A9-6B46-4ECC-BF6D-EE6E8DECD5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1" name="Text Box 69">
          <a:extLst>
            <a:ext uri="{FF2B5EF4-FFF2-40B4-BE49-F238E27FC236}">
              <a16:creationId xmlns:a16="http://schemas.microsoft.com/office/drawing/2014/main" id="{FA39A7B3-798E-49B2-90C4-AD146655AB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2" name="Text Box 70">
          <a:extLst>
            <a:ext uri="{FF2B5EF4-FFF2-40B4-BE49-F238E27FC236}">
              <a16:creationId xmlns:a16="http://schemas.microsoft.com/office/drawing/2014/main" id="{2AC95BD3-062D-4170-AFE7-6B2279F13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3" name="Text Box 71">
          <a:extLst>
            <a:ext uri="{FF2B5EF4-FFF2-40B4-BE49-F238E27FC236}">
              <a16:creationId xmlns:a16="http://schemas.microsoft.com/office/drawing/2014/main" id="{14F3162F-84D5-435F-9239-703A8FACA0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4" name="Text Box 72">
          <a:extLst>
            <a:ext uri="{FF2B5EF4-FFF2-40B4-BE49-F238E27FC236}">
              <a16:creationId xmlns:a16="http://schemas.microsoft.com/office/drawing/2014/main" id="{25C7F128-153D-43E4-AED9-E3DE1EE79AC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65" name="Text Box 73">
          <a:extLst>
            <a:ext uri="{FF2B5EF4-FFF2-40B4-BE49-F238E27FC236}">
              <a16:creationId xmlns:a16="http://schemas.microsoft.com/office/drawing/2014/main" id="{4678A8C3-664D-4765-A66C-ED20AF90DC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66" name="Text Box 46">
          <a:extLst>
            <a:ext uri="{FF2B5EF4-FFF2-40B4-BE49-F238E27FC236}">
              <a16:creationId xmlns:a16="http://schemas.microsoft.com/office/drawing/2014/main" id="{F175E31F-F831-4D1C-A86B-1EFA20EBC70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39CD60C1-3A72-4844-BEE2-F931E69CA4D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5781863-38FD-41A6-A24F-2BAAB65B833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542E569E-8A66-42F9-8DEC-159CD75540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70" name="Text Box 65">
          <a:extLst>
            <a:ext uri="{FF2B5EF4-FFF2-40B4-BE49-F238E27FC236}">
              <a16:creationId xmlns:a16="http://schemas.microsoft.com/office/drawing/2014/main" id="{2D737918-2F93-4AC1-ACEB-94534F4075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71" name="Text Box 91">
          <a:extLst>
            <a:ext uri="{FF2B5EF4-FFF2-40B4-BE49-F238E27FC236}">
              <a16:creationId xmlns:a16="http://schemas.microsoft.com/office/drawing/2014/main" id="{E85B5A2C-C882-4262-922D-A851F2F18C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72" name="Text Box 65">
          <a:extLst>
            <a:ext uri="{FF2B5EF4-FFF2-40B4-BE49-F238E27FC236}">
              <a16:creationId xmlns:a16="http://schemas.microsoft.com/office/drawing/2014/main" id="{422C71E1-D031-4704-BFD7-930F5030EED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573" name="Text Box 91">
          <a:extLst>
            <a:ext uri="{FF2B5EF4-FFF2-40B4-BE49-F238E27FC236}">
              <a16:creationId xmlns:a16="http://schemas.microsoft.com/office/drawing/2014/main" id="{390ACE99-7411-42CC-ACFA-58842BA2F68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4" name="Text Box 68">
          <a:extLst>
            <a:ext uri="{FF2B5EF4-FFF2-40B4-BE49-F238E27FC236}">
              <a16:creationId xmlns:a16="http://schemas.microsoft.com/office/drawing/2014/main" id="{48545E65-43AE-4396-9401-3A416B9EB0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5" name="Text Box 69">
          <a:extLst>
            <a:ext uri="{FF2B5EF4-FFF2-40B4-BE49-F238E27FC236}">
              <a16:creationId xmlns:a16="http://schemas.microsoft.com/office/drawing/2014/main" id="{949B801D-6880-4C51-8278-C50AB6A182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6" name="Text Box 70">
          <a:extLst>
            <a:ext uri="{FF2B5EF4-FFF2-40B4-BE49-F238E27FC236}">
              <a16:creationId xmlns:a16="http://schemas.microsoft.com/office/drawing/2014/main" id="{8A8B3B43-9845-41FC-B5AA-B5DAC20BC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7" name="Text Box 71">
          <a:extLst>
            <a:ext uri="{FF2B5EF4-FFF2-40B4-BE49-F238E27FC236}">
              <a16:creationId xmlns:a16="http://schemas.microsoft.com/office/drawing/2014/main" id="{96183090-DE76-4EA0-9AEE-714694B767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8" name="Text Box 72">
          <a:extLst>
            <a:ext uri="{FF2B5EF4-FFF2-40B4-BE49-F238E27FC236}">
              <a16:creationId xmlns:a16="http://schemas.microsoft.com/office/drawing/2014/main" id="{BD092D3A-EAA4-4B73-8FC6-B7DDEC3B7F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79" name="Text Box 73">
          <a:extLst>
            <a:ext uri="{FF2B5EF4-FFF2-40B4-BE49-F238E27FC236}">
              <a16:creationId xmlns:a16="http://schemas.microsoft.com/office/drawing/2014/main" id="{D99DD288-8090-4E61-B3A0-EB84939313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9F241ADA-CFEA-4293-8119-35E30F82B8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DC37ECEB-DD15-4B87-BE35-1D31293F97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82" name="Text Box 46">
          <a:extLst>
            <a:ext uri="{FF2B5EF4-FFF2-40B4-BE49-F238E27FC236}">
              <a16:creationId xmlns:a16="http://schemas.microsoft.com/office/drawing/2014/main" id="{8C921CAC-9D54-4790-AE98-2980BA4BBB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83" name="Text Box 43">
          <a:extLst>
            <a:ext uri="{FF2B5EF4-FFF2-40B4-BE49-F238E27FC236}">
              <a16:creationId xmlns:a16="http://schemas.microsoft.com/office/drawing/2014/main" id="{008337E2-7176-4D65-A83E-EE069B0330F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4" name="Text Box 68">
          <a:extLst>
            <a:ext uri="{FF2B5EF4-FFF2-40B4-BE49-F238E27FC236}">
              <a16:creationId xmlns:a16="http://schemas.microsoft.com/office/drawing/2014/main" id="{A1A0CBCA-F9CE-4F59-A161-9547E4325FA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5" name="Text Box 69">
          <a:extLst>
            <a:ext uri="{FF2B5EF4-FFF2-40B4-BE49-F238E27FC236}">
              <a16:creationId xmlns:a16="http://schemas.microsoft.com/office/drawing/2014/main" id="{587E1DB1-5AAB-49E9-9D97-950658E0985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6" name="Text Box 70">
          <a:extLst>
            <a:ext uri="{FF2B5EF4-FFF2-40B4-BE49-F238E27FC236}">
              <a16:creationId xmlns:a16="http://schemas.microsoft.com/office/drawing/2014/main" id="{58FB8DEC-3A3B-49FB-9510-CF22AD18743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7" name="Text Box 71">
          <a:extLst>
            <a:ext uri="{FF2B5EF4-FFF2-40B4-BE49-F238E27FC236}">
              <a16:creationId xmlns:a16="http://schemas.microsoft.com/office/drawing/2014/main" id="{A0AF7FC9-F1BB-445C-A3F2-21C92A6C38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8" name="Text Box 72">
          <a:extLst>
            <a:ext uri="{FF2B5EF4-FFF2-40B4-BE49-F238E27FC236}">
              <a16:creationId xmlns:a16="http://schemas.microsoft.com/office/drawing/2014/main" id="{79E1FEE7-3601-4B96-B9E8-34EF33A29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589" name="Text Box 73">
          <a:extLst>
            <a:ext uri="{FF2B5EF4-FFF2-40B4-BE49-F238E27FC236}">
              <a16:creationId xmlns:a16="http://schemas.microsoft.com/office/drawing/2014/main" id="{F32E5F78-F2DE-4A68-9AD0-CF6B78319EE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90" name="Text Box 46">
          <a:extLst>
            <a:ext uri="{FF2B5EF4-FFF2-40B4-BE49-F238E27FC236}">
              <a16:creationId xmlns:a16="http://schemas.microsoft.com/office/drawing/2014/main" id="{4368D2EE-5C77-4FF0-9325-383DEC08D0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97126620-BC4E-4A13-A09E-483BB323E8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3BE2E481-17BB-42A9-B9DF-DEB1323C6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81D868D3-7A5C-4E9E-B606-36808E671BE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C0012318-28C5-44A0-AAE0-2B27919DC3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D88163E0-8A4B-4A30-9003-D01DC53003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221CC18B-6ED5-4B99-900A-1593E830DC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BFC20B35-F427-4B90-9802-C626AAB1EC6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FC062213-6F4E-4F26-8438-4C146B3B0D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64B31C37-EB9C-47BF-90EA-7E0B000C63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59B20932-D6A7-438E-AFB5-EA67E499F0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01" name="Text Box 43">
          <a:extLst>
            <a:ext uri="{FF2B5EF4-FFF2-40B4-BE49-F238E27FC236}">
              <a16:creationId xmlns:a16="http://schemas.microsoft.com/office/drawing/2014/main" id="{254BA62A-8E4F-4DF1-B0A6-9D3B1557170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7273CEE6-6CEA-4223-80C3-64F10B5849E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53051849-E47B-4BA1-A09C-5EB6DB23317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04" name="Text Box 10">
          <a:extLst>
            <a:ext uri="{FF2B5EF4-FFF2-40B4-BE49-F238E27FC236}">
              <a16:creationId xmlns:a16="http://schemas.microsoft.com/office/drawing/2014/main" id="{00A0BC35-10EF-42C4-B2B4-E5C378D7695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05" name="Text Box 11">
          <a:extLst>
            <a:ext uri="{FF2B5EF4-FFF2-40B4-BE49-F238E27FC236}">
              <a16:creationId xmlns:a16="http://schemas.microsoft.com/office/drawing/2014/main" id="{FA7D78A0-64D5-4CA3-9CAE-408A8650989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06" name="Text Box 65">
          <a:extLst>
            <a:ext uri="{FF2B5EF4-FFF2-40B4-BE49-F238E27FC236}">
              <a16:creationId xmlns:a16="http://schemas.microsoft.com/office/drawing/2014/main" id="{7F494DE5-4AAF-4EB9-ADEA-636073E6AAE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07" name="Text Box 91">
          <a:extLst>
            <a:ext uri="{FF2B5EF4-FFF2-40B4-BE49-F238E27FC236}">
              <a16:creationId xmlns:a16="http://schemas.microsoft.com/office/drawing/2014/main" id="{279F68B4-38E6-4118-AE4D-D48003A701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08" name="Text Box 65">
          <a:extLst>
            <a:ext uri="{FF2B5EF4-FFF2-40B4-BE49-F238E27FC236}">
              <a16:creationId xmlns:a16="http://schemas.microsoft.com/office/drawing/2014/main" id="{3236E29D-848C-4928-B841-1AF9052DC5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09" name="Text Box 91">
          <a:extLst>
            <a:ext uri="{FF2B5EF4-FFF2-40B4-BE49-F238E27FC236}">
              <a16:creationId xmlns:a16="http://schemas.microsoft.com/office/drawing/2014/main" id="{3D0CB250-0D6F-4CBF-912A-852C9D5860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10" name="Text Box 46">
          <a:extLst>
            <a:ext uri="{FF2B5EF4-FFF2-40B4-BE49-F238E27FC236}">
              <a16:creationId xmlns:a16="http://schemas.microsoft.com/office/drawing/2014/main" id="{F48D71B0-107F-40BD-B2FA-D92BED64FCE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11" name="Text Box 43">
          <a:extLst>
            <a:ext uri="{FF2B5EF4-FFF2-40B4-BE49-F238E27FC236}">
              <a16:creationId xmlns:a16="http://schemas.microsoft.com/office/drawing/2014/main" id="{B2E28D7B-92A2-4F49-BDB1-BFB37E831156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2" name="Text Box 68">
          <a:extLst>
            <a:ext uri="{FF2B5EF4-FFF2-40B4-BE49-F238E27FC236}">
              <a16:creationId xmlns:a16="http://schemas.microsoft.com/office/drawing/2014/main" id="{00D54C13-F91E-4F22-BFDE-EC7E761540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3" name="Text Box 69">
          <a:extLst>
            <a:ext uri="{FF2B5EF4-FFF2-40B4-BE49-F238E27FC236}">
              <a16:creationId xmlns:a16="http://schemas.microsoft.com/office/drawing/2014/main" id="{078A72F4-20A3-4CE9-8CBD-8C671D44C9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4" name="Text Box 70">
          <a:extLst>
            <a:ext uri="{FF2B5EF4-FFF2-40B4-BE49-F238E27FC236}">
              <a16:creationId xmlns:a16="http://schemas.microsoft.com/office/drawing/2014/main" id="{4AAD2B5A-AED6-4E56-9675-BA5FF9179C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5" name="Text Box 71">
          <a:extLst>
            <a:ext uri="{FF2B5EF4-FFF2-40B4-BE49-F238E27FC236}">
              <a16:creationId xmlns:a16="http://schemas.microsoft.com/office/drawing/2014/main" id="{41366E6A-4302-46C6-BB66-E1F339E7226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6" name="Text Box 72">
          <a:extLst>
            <a:ext uri="{FF2B5EF4-FFF2-40B4-BE49-F238E27FC236}">
              <a16:creationId xmlns:a16="http://schemas.microsoft.com/office/drawing/2014/main" id="{ADF9AA87-FA61-4AC1-B4FE-7BAD1048ED6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17" name="Text Box 73">
          <a:extLst>
            <a:ext uri="{FF2B5EF4-FFF2-40B4-BE49-F238E27FC236}">
              <a16:creationId xmlns:a16="http://schemas.microsoft.com/office/drawing/2014/main" id="{C1D53539-2827-4929-BD3A-67E409C08E7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CA722A87-E9F3-4B20-8B5D-68E4A5A8473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E1578192-1B4B-41B7-9BE1-C91F5BAA111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8CBF145F-F20F-4FDE-ADBC-515159ED17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B0644C8B-B1DC-48BE-AE58-A17AF6DAFC5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B8F76098-7D1B-4B84-B7A9-85ABD38D27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E5B60FDF-C198-4A1B-A67B-75EF4072963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5156E055-BE9B-4625-8A4D-5014644D02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A8612711-56E4-4AD6-B9B7-DA2874D1FC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EA2BE7E0-C924-4758-8CB2-01DBE69D59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268B2C6E-150B-45F8-8A5A-5C5E585E8DC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EE252E25-D44B-43AE-8F67-0BF9EB5F90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FD431BE2-5B6B-4A9D-958F-48B0FC0FFA1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9EC1729A-1272-4DEE-8BC2-03112FB05C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23A1F64A-CB1B-4CB4-A5E9-E05F4783F5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CDBF3A55-B9C3-4474-8F13-22B74702A07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4583C1C7-8B99-4A75-9372-9C73EF0772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4B7C90D3-BD36-4765-8689-9C2358152A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1A89CDCB-1125-4A26-A78A-3D208163124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F2998456-26C4-40ED-9DC3-6145180D0EC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1C130ED3-789D-4712-9AC5-0001AB51F9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CDD049DE-041C-4B81-8360-B7DD39A7975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908A07F7-A02A-4D23-8C27-F3E6764A3E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A68FF60A-4CB8-4CF1-BE13-FCAD40FC12B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09C555E6-8076-4573-8568-52F858DEBE8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D0D9CC25-C7FD-4928-9D1D-77BB233D607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94D559C2-7412-4608-8A58-B2C2BA580CC5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44" name="Text Box 65">
          <a:extLst>
            <a:ext uri="{FF2B5EF4-FFF2-40B4-BE49-F238E27FC236}">
              <a16:creationId xmlns:a16="http://schemas.microsoft.com/office/drawing/2014/main" id="{3A0E4990-A458-4971-BF93-FBB68D2AE87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45" name="Text Box 91">
          <a:extLst>
            <a:ext uri="{FF2B5EF4-FFF2-40B4-BE49-F238E27FC236}">
              <a16:creationId xmlns:a16="http://schemas.microsoft.com/office/drawing/2014/main" id="{1CFF9EC5-5BED-4695-8B62-C3A111CC33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46" name="Text Box 65">
          <a:extLst>
            <a:ext uri="{FF2B5EF4-FFF2-40B4-BE49-F238E27FC236}">
              <a16:creationId xmlns:a16="http://schemas.microsoft.com/office/drawing/2014/main" id="{E1BA47A1-10CE-4BCE-AF4A-495242BA77C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47" name="Text Box 91">
          <a:extLst>
            <a:ext uri="{FF2B5EF4-FFF2-40B4-BE49-F238E27FC236}">
              <a16:creationId xmlns:a16="http://schemas.microsoft.com/office/drawing/2014/main" id="{1E5B551A-060D-4AF8-8B54-E1B100D1CA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6B1DFD2-312E-4726-8EE6-DEEAD315BA8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8E95ABC5-C1B2-46B1-9C3C-82C716D83F9B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0" name="Text Box 68">
          <a:extLst>
            <a:ext uri="{FF2B5EF4-FFF2-40B4-BE49-F238E27FC236}">
              <a16:creationId xmlns:a16="http://schemas.microsoft.com/office/drawing/2014/main" id="{AA30C705-C934-42D8-8783-F41E350F045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1" name="Text Box 69">
          <a:extLst>
            <a:ext uri="{FF2B5EF4-FFF2-40B4-BE49-F238E27FC236}">
              <a16:creationId xmlns:a16="http://schemas.microsoft.com/office/drawing/2014/main" id="{9DB32002-152D-4D71-AE34-D2D6F11541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2" name="Text Box 70">
          <a:extLst>
            <a:ext uri="{FF2B5EF4-FFF2-40B4-BE49-F238E27FC236}">
              <a16:creationId xmlns:a16="http://schemas.microsoft.com/office/drawing/2014/main" id="{F1A46B28-A0AC-4CB9-92DF-5066DCED31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3" name="Text Box 71">
          <a:extLst>
            <a:ext uri="{FF2B5EF4-FFF2-40B4-BE49-F238E27FC236}">
              <a16:creationId xmlns:a16="http://schemas.microsoft.com/office/drawing/2014/main" id="{0D264995-8EDC-4334-89D9-A4978889B3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4" name="Text Box 72">
          <a:extLst>
            <a:ext uri="{FF2B5EF4-FFF2-40B4-BE49-F238E27FC236}">
              <a16:creationId xmlns:a16="http://schemas.microsoft.com/office/drawing/2014/main" id="{2735F945-2CC9-49CC-A9C9-B440971A87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55" name="Text Box 73">
          <a:extLst>
            <a:ext uri="{FF2B5EF4-FFF2-40B4-BE49-F238E27FC236}">
              <a16:creationId xmlns:a16="http://schemas.microsoft.com/office/drawing/2014/main" id="{E98FF0EE-B349-4432-B4FE-415F048BE34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0CA4F7CE-41B4-4B2B-95FE-038BE3B56B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B47E6B34-1D66-4A7F-B7D1-DDA74D17F1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58" name="Text Box 46">
          <a:extLst>
            <a:ext uri="{FF2B5EF4-FFF2-40B4-BE49-F238E27FC236}">
              <a16:creationId xmlns:a16="http://schemas.microsoft.com/office/drawing/2014/main" id="{9577FB12-C78D-4CC8-B516-0DB607DCB7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28DA162D-562A-4155-9C0E-29E7A23DE3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0" name="Text Box 68">
          <a:extLst>
            <a:ext uri="{FF2B5EF4-FFF2-40B4-BE49-F238E27FC236}">
              <a16:creationId xmlns:a16="http://schemas.microsoft.com/office/drawing/2014/main" id="{A47D5942-7229-48CA-9FA6-7213F07950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1" name="Text Box 69">
          <a:extLst>
            <a:ext uri="{FF2B5EF4-FFF2-40B4-BE49-F238E27FC236}">
              <a16:creationId xmlns:a16="http://schemas.microsoft.com/office/drawing/2014/main" id="{80AB03F4-CCAF-436B-A928-FE5CF3B776B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2" name="Text Box 70">
          <a:extLst>
            <a:ext uri="{FF2B5EF4-FFF2-40B4-BE49-F238E27FC236}">
              <a16:creationId xmlns:a16="http://schemas.microsoft.com/office/drawing/2014/main" id="{BF7E7306-E3C9-4DDB-8029-6BC6F0A308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3" name="Text Box 71">
          <a:extLst>
            <a:ext uri="{FF2B5EF4-FFF2-40B4-BE49-F238E27FC236}">
              <a16:creationId xmlns:a16="http://schemas.microsoft.com/office/drawing/2014/main" id="{9837C79F-F49F-475E-ADEA-46F9DAA818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4" name="Text Box 72">
          <a:extLst>
            <a:ext uri="{FF2B5EF4-FFF2-40B4-BE49-F238E27FC236}">
              <a16:creationId xmlns:a16="http://schemas.microsoft.com/office/drawing/2014/main" id="{47FA0DC0-B5A4-4A45-B079-75F39EE71D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65" name="Text Box 73">
          <a:extLst>
            <a:ext uri="{FF2B5EF4-FFF2-40B4-BE49-F238E27FC236}">
              <a16:creationId xmlns:a16="http://schemas.microsoft.com/office/drawing/2014/main" id="{02955D7B-462D-4083-9EE7-59B46E7DB67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9A916D70-451A-4F43-8ED8-6E6F168293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A03344E4-3E11-4EAC-84B6-510887B7F68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68" name="Text Box 46">
          <a:extLst>
            <a:ext uri="{FF2B5EF4-FFF2-40B4-BE49-F238E27FC236}">
              <a16:creationId xmlns:a16="http://schemas.microsoft.com/office/drawing/2014/main" id="{805F662B-B7F7-48DA-A546-E6FA2B6E0E2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69" name="Text Box 43">
          <a:extLst>
            <a:ext uri="{FF2B5EF4-FFF2-40B4-BE49-F238E27FC236}">
              <a16:creationId xmlns:a16="http://schemas.microsoft.com/office/drawing/2014/main" id="{18FDA442-3456-4C01-87BE-C3AAB572CD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0" name="Text Box 68">
          <a:extLst>
            <a:ext uri="{FF2B5EF4-FFF2-40B4-BE49-F238E27FC236}">
              <a16:creationId xmlns:a16="http://schemas.microsoft.com/office/drawing/2014/main" id="{C9828E66-09EF-4FF6-B242-F0F645EF63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1" name="Text Box 69">
          <a:extLst>
            <a:ext uri="{FF2B5EF4-FFF2-40B4-BE49-F238E27FC236}">
              <a16:creationId xmlns:a16="http://schemas.microsoft.com/office/drawing/2014/main" id="{67C1C083-E927-4B85-B9E0-049433DD6C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2" name="Text Box 70">
          <a:extLst>
            <a:ext uri="{FF2B5EF4-FFF2-40B4-BE49-F238E27FC236}">
              <a16:creationId xmlns:a16="http://schemas.microsoft.com/office/drawing/2014/main" id="{3099C3B7-BDDE-446B-A078-1A6EFECBC4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3" name="Text Box 71">
          <a:extLst>
            <a:ext uri="{FF2B5EF4-FFF2-40B4-BE49-F238E27FC236}">
              <a16:creationId xmlns:a16="http://schemas.microsoft.com/office/drawing/2014/main" id="{830826A9-236E-484C-B114-AE7EBDA00A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4" name="Text Box 72">
          <a:extLst>
            <a:ext uri="{FF2B5EF4-FFF2-40B4-BE49-F238E27FC236}">
              <a16:creationId xmlns:a16="http://schemas.microsoft.com/office/drawing/2014/main" id="{DC221791-B69F-4A13-BBB5-C183057FF25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675" name="Text Box 73">
          <a:extLst>
            <a:ext uri="{FF2B5EF4-FFF2-40B4-BE49-F238E27FC236}">
              <a16:creationId xmlns:a16="http://schemas.microsoft.com/office/drawing/2014/main" id="{424F62D6-B1AF-473C-8FCD-2D07B88ED7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981D5759-758E-4197-99EB-580A235E8F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5A1C32B5-9061-465B-A680-FE9DA82BE6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78" name="Text Box 46">
          <a:extLst>
            <a:ext uri="{FF2B5EF4-FFF2-40B4-BE49-F238E27FC236}">
              <a16:creationId xmlns:a16="http://schemas.microsoft.com/office/drawing/2014/main" id="{418C612A-4A04-4813-A001-395E57C8EFC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79" name="Text Box 43">
          <a:extLst>
            <a:ext uri="{FF2B5EF4-FFF2-40B4-BE49-F238E27FC236}">
              <a16:creationId xmlns:a16="http://schemas.microsoft.com/office/drawing/2014/main" id="{4E92CCA8-1975-4F3F-A717-D7DF0DD4EA6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80" name="Text Box 10">
          <a:extLst>
            <a:ext uri="{FF2B5EF4-FFF2-40B4-BE49-F238E27FC236}">
              <a16:creationId xmlns:a16="http://schemas.microsoft.com/office/drawing/2014/main" id="{A4A8BE56-DD10-4AA7-9567-25DDE7AA62ED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id="{A63E2035-1A35-497C-AAC0-E120CED1B9F9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82" name="Text Box 65">
          <a:extLst>
            <a:ext uri="{FF2B5EF4-FFF2-40B4-BE49-F238E27FC236}">
              <a16:creationId xmlns:a16="http://schemas.microsoft.com/office/drawing/2014/main" id="{4CDC1DE0-CDC0-4D0F-AB2A-EA37225535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83" name="Text Box 91">
          <a:extLst>
            <a:ext uri="{FF2B5EF4-FFF2-40B4-BE49-F238E27FC236}">
              <a16:creationId xmlns:a16="http://schemas.microsoft.com/office/drawing/2014/main" id="{BE804972-5DCD-42BF-A430-AD511FD6F5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84" name="Text Box 65">
          <a:extLst>
            <a:ext uri="{FF2B5EF4-FFF2-40B4-BE49-F238E27FC236}">
              <a16:creationId xmlns:a16="http://schemas.microsoft.com/office/drawing/2014/main" id="{FAC1DD42-E7B5-4347-95C2-7AA0A87B29D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685" name="Text Box 91">
          <a:extLst>
            <a:ext uri="{FF2B5EF4-FFF2-40B4-BE49-F238E27FC236}">
              <a16:creationId xmlns:a16="http://schemas.microsoft.com/office/drawing/2014/main" id="{A5F6D96E-0B43-497C-AC8D-41DFC58195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42473E73-ACDB-4286-AE8B-6B64571B813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3A8A0EFF-538B-4B67-A4E9-BDAA84C4527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88" name="Text Box 68">
          <a:extLst>
            <a:ext uri="{FF2B5EF4-FFF2-40B4-BE49-F238E27FC236}">
              <a16:creationId xmlns:a16="http://schemas.microsoft.com/office/drawing/2014/main" id="{F5DD8DA3-5A53-43E4-9FD1-5C0531D3CF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89" name="Text Box 69">
          <a:extLst>
            <a:ext uri="{FF2B5EF4-FFF2-40B4-BE49-F238E27FC236}">
              <a16:creationId xmlns:a16="http://schemas.microsoft.com/office/drawing/2014/main" id="{FF53D6C3-274F-49EC-9088-21C254D8F6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0" name="Text Box 70">
          <a:extLst>
            <a:ext uri="{FF2B5EF4-FFF2-40B4-BE49-F238E27FC236}">
              <a16:creationId xmlns:a16="http://schemas.microsoft.com/office/drawing/2014/main" id="{D14AC7B5-B6FE-40AD-94C8-20DC96D840C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1" name="Text Box 71">
          <a:extLst>
            <a:ext uri="{FF2B5EF4-FFF2-40B4-BE49-F238E27FC236}">
              <a16:creationId xmlns:a16="http://schemas.microsoft.com/office/drawing/2014/main" id="{A7350AEF-FD5E-4170-A150-6BC04783DB3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2" name="Text Box 72">
          <a:extLst>
            <a:ext uri="{FF2B5EF4-FFF2-40B4-BE49-F238E27FC236}">
              <a16:creationId xmlns:a16="http://schemas.microsoft.com/office/drawing/2014/main" id="{A6F7D7C8-15C1-4896-8A22-0CA4076077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3" name="Text Box 73">
          <a:extLst>
            <a:ext uri="{FF2B5EF4-FFF2-40B4-BE49-F238E27FC236}">
              <a16:creationId xmlns:a16="http://schemas.microsoft.com/office/drawing/2014/main" id="{4CCC0864-5AEC-499A-906C-F6D3DE8965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64B2AF1F-CF0F-4BB3-8FD5-1C6622554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DE14F2B1-3EC2-4C94-8B56-BFF7DC26626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96" name="Text Box 46">
          <a:extLst>
            <a:ext uri="{FF2B5EF4-FFF2-40B4-BE49-F238E27FC236}">
              <a16:creationId xmlns:a16="http://schemas.microsoft.com/office/drawing/2014/main" id="{05EA4353-6606-455A-B742-64B253D34DB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697" name="Text Box 43">
          <a:extLst>
            <a:ext uri="{FF2B5EF4-FFF2-40B4-BE49-F238E27FC236}">
              <a16:creationId xmlns:a16="http://schemas.microsoft.com/office/drawing/2014/main" id="{6439F839-46F9-4B1A-BFE4-9BFC79ED71D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8" name="Text Box 68">
          <a:extLst>
            <a:ext uri="{FF2B5EF4-FFF2-40B4-BE49-F238E27FC236}">
              <a16:creationId xmlns:a16="http://schemas.microsoft.com/office/drawing/2014/main" id="{69D508B7-7267-45F0-BDA8-134D384B998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699" name="Text Box 69">
          <a:extLst>
            <a:ext uri="{FF2B5EF4-FFF2-40B4-BE49-F238E27FC236}">
              <a16:creationId xmlns:a16="http://schemas.microsoft.com/office/drawing/2014/main" id="{11FD07AE-52E3-4366-97FD-8F9B79D5278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00" name="Text Box 70">
          <a:extLst>
            <a:ext uri="{FF2B5EF4-FFF2-40B4-BE49-F238E27FC236}">
              <a16:creationId xmlns:a16="http://schemas.microsoft.com/office/drawing/2014/main" id="{345E70B2-02E2-4EF5-90CC-CF7AA1BBBA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01" name="Text Box 71">
          <a:extLst>
            <a:ext uri="{FF2B5EF4-FFF2-40B4-BE49-F238E27FC236}">
              <a16:creationId xmlns:a16="http://schemas.microsoft.com/office/drawing/2014/main" id="{2281589F-662C-4F1E-9777-6F63859ED4E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02" name="Text Box 72">
          <a:extLst>
            <a:ext uri="{FF2B5EF4-FFF2-40B4-BE49-F238E27FC236}">
              <a16:creationId xmlns:a16="http://schemas.microsoft.com/office/drawing/2014/main" id="{4D5D9744-6E6A-45C9-9A45-1978E05AE9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03" name="Text Box 73">
          <a:extLst>
            <a:ext uri="{FF2B5EF4-FFF2-40B4-BE49-F238E27FC236}">
              <a16:creationId xmlns:a16="http://schemas.microsoft.com/office/drawing/2014/main" id="{D451DE7A-03CB-475A-B2A3-F551D29C54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CCAB8E27-AA48-419B-9853-B316DD99CD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96020619-7418-4CC2-9DC8-FFFC1F1B52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06" name="Text Box 46">
          <a:extLst>
            <a:ext uri="{FF2B5EF4-FFF2-40B4-BE49-F238E27FC236}">
              <a16:creationId xmlns:a16="http://schemas.microsoft.com/office/drawing/2014/main" id="{B17F90DB-6FE0-4392-AFE8-9955F55E7D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07" name="Text Box 43">
          <a:extLst>
            <a:ext uri="{FF2B5EF4-FFF2-40B4-BE49-F238E27FC236}">
              <a16:creationId xmlns:a16="http://schemas.microsoft.com/office/drawing/2014/main" id="{B9E050EC-BC34-4051-8001-5406FAEFDDA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08" name="Text Box 68">
          <a:extLst>
            <a:ext uri="{FF2B5EF4-FFF2-40B4-BE49-F238E27FC236}">
              <a16:creationId xmlns:a16="http://schemas.microsoft.com/office/drawing/2014/main" id="{0E201EE6-7C67-4FFE-89B0-2B31D07A8D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09" name="Text Box 69">
          <a:extLst>
            <a:ext uri="{FF2B5EF4-FFF2-40B4-BE49-F238E27FC236}">
              <a16:creationId xmlns:a16="http://schemas.microsoft.com/office/drawing/2014/main" id="{3B077E87-BCFD-4FAF-A931-05928114245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10" name="Text Box 70">
          <a:extLst>
            <a:ext uri="{FF2B5EF4-FFF2-40B4-BE49-F238E27FC236}">
              <a16:creationId xmlns:a16="http://schemas.microsoft.com/office/drawing/2014/main" id="{1C8C083B-2706-4CFC-BC54-873D1DF033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11" name="Text Box 71">
          <a:extLst>
            <a:ext uri="{FF2B5EF4-FFF2-40B4-BE49-F238E27FC236}">
              <a16:creationId xmlns:a16="http://schemas.microsoft.com/office/drawing/2014/main" id="{D770E211-86B4-4D1D-ABBA-67ADEF1E420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12" name="Text Box 72">
          <a:extLst>
            <a:ext uri="{FF2B5EF4-FFF2-40B4-BE49-F238E27FC236}">
              <a16:creationId xmlns:a16="http://schemas.microsoft.com/office/drawing/2014/main" id="{C1B26C50-8366-46D3-87D4-05D80C4FE53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13" name="Text Box 73">
          <a:extLst>
            <a:ext uri="{FF2B5EF4-FFF2-40B4-BE49-F238E27FC236}">
              <a16:creationId xmlns:a16="http://schemas.microsoft.com/office/drawing/2014/main" id="{2943B418-2FB1-4E60-BBDA-0FD7AF8248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839B9777-8655-4FD3-B389-2831948E45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041129EA-C8BC-47EE-9960-E34C061CF1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16" name="Text Box 46">
          <a:extLst>
            <a:ext uri="{FF2B5EF4-FFF2-40B4-BE49-F238E27FC236}">
              <a16:creationId xmlns:a16="http://schemas.microsoft.com/office/drawing/2014/main" id="{8C7E19CF-D851-4F54-929F-F278882842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17" name="Text Box 43">
          <a:extLst>
            <a:ext uri="{FF2B5EF4-FFF2-40B4-BE49-F238E27FC236}">
              <a16:creationId xmlns:a16="http://schemas.microsoft.com/office/drawing/2014/main" id="{FDC69D1A-28F9-4840-8F6B-3CB2CBCD74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718" name="Text Box 10">
          <a:extLst>
            <a:ext uri="{FF2B5EF4-FFF2-40B4-BE49-F238E27FC236}">
              <a16:creationId xmlns:a16="http://schemas.microsoft.com/office/drawing/2014/main" id="{39A0A2AB-06EA-4652-86E2-BD3F555ECD3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285750</xdr:colOff>
      <xdr:row>57</xdr:row>
      <xdr:rowOff>0</xdr:rowOff>
    </xdr:from>
    <xdr:ext cx="0" cy="171450"/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id="{9869F320-8B8B-47CA-8777-67696E3B53FF}"/>
            </a:ext>
          </a:extLst>
        </xdr:cNvPr>
        <xdr:cNvSpPr txBox="1">
          <a:spLocks noChangeArrowheads="1"/>
        </xdr:cNvSpPr>
      </xdr:nvSpPr>
      <xdr:spPr bwMode="auto">
        <a:xfrm>
          <a:off x="14801850" y="1588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20" name="Text Box 65">
          <a:extLst>
            <a:ext uri="{FF2B5EF4-FFF2-40B4-BE49-F238E27FC236}">
              <a16:creationId xmlns:a16="http://schemas.microsoft.com/office/drawing/2014/main" id="{C9CFE975-3E97-4CE5-8D6F-428F1BB35B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21" name="Text Box 91">
          <a:extLst>
            <a:ext uri="{FF2B5EF4-FFF2-40B4-BE49-F238E27FC236}">
              <a16:creationId xmlns:a16="http://schemas.microsoft.com/office/drawing/2014/main" id="{EB7F4594-B8C6-427A-A3A7-31EFA167B5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22" name="Text Box 65">
          <a:extLst>
            <a:ext uri="{FF2B5EF4-FFF2-40B4-BE49-F238E27FC236}">
              <a16:creationId xmlns:a16="http://schemas.microsoft.com/office/drawing/2014/main" id="{9C6BD98F-46CB-41C1-8ED4-78B4E71B74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23" name="Text Box 91">
          <a:extLst>
            <a:ext uri="{FF2B5EF4-FFF2-40B4-BE49-F238E27FC236}">
              <a16:creationId xmlns:a16="http://schemas.microsoft.com/office/drawing/2014/main" id="{1FA025C3-3D62-498F-8B50-B2AC251D657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1E54AC1D-03C2-48A8-9A6C-CA14853500BE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4346C7B2-80AF-4E18-AB18-4C58393F8945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26" name="Text Box 68">
          <a:extLst>
            <a:ext uri="{FF2B5EF4-FFF2-40B4-BE49-F238E27FC236}">
              <a16:creationId xmlns:a16="http://schemas.microsoft.com/office/drawing/2014/main" id="{C5290922-57C8-4829-837E-E0D5E878BE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27" name="Text Box 69">
          <a:extLst>
            <a:ext uri="{FF2B5EF4-FFF2-40B4-BE49-F238E27FC236}">
              <a16:creationId xmlns:a16="http://schemas.microsoft.com/office/drawing/2014/main" id="{187ACA4E-EFCB-457A-985A-06A4318EE4A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28" name="Text Box 70">
          <a:extLst>
            <a:ext uri="{FF2B5EF4-FFF2-40B4-BE49-F238E27FC236}">
              <a16:creationId xmlns:a16="http://schemas.microsoft.com/office/drawing/2014/main" id="{BF08CBE0-7244-43C5-92A5-A388B7BB7E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29" name="Text Box 71">
          <a:extLst>
            <a:ext uri="{FF2B5EF4-FFF2-40B4-BE49-F238E27FC236}">
              <a16:creationId xmlns:a16="http://schemas.microsoft.com/office/drawing/2014/main" id="{3DEB504F-8026-48D2-A825-E6966E38009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0" name="Text Box 72">
          <a:extLst>
            <a:ext uri="{FF2B5EF4-FFF2-40B4-BE49-F238E27FC236}">
              <a16:creationId xmlns:a16="http://schemas.microsoft.com/office/drawing/2014/main" id="{4AA3F0C5-F6AA-45D6-AA53-A38702CB9A8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1" name="Text Box 73">
          <a:extLst>
            <a:ext uri="{FF2B5EF4-FFF2-40B4-BE49-F238E27FC236}">
              <a16:creationId xmlns:a16="http://schemas.microsoft.com/office/drawing/2014/main" id="{C09512D6-EFF0-4FF4-9413-DFEAF0F557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E1205E0F-4A46-46BF-A9DF-4EA75E0B7FF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9E281AA8-56B5-4B86-8DF9-06FC25E5579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1B0D429B-2951-4BEA-82C5-A2F0FDEC15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30EF13E5-CE2F-4227-866B-3E0C83B5F5F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75D6C8FE-EDEF-4D95-8921-4025246ED9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E6E0CC4B-4C48-4DFE-898D-8165596A02B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2E14D342-99D2-4BD2-90A3-1EBD425F7E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24A57D1D-CF85-40AC-AC4C-4A2C0A2806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52D9CADF-6FD9-4368-807E-1DCDB67D224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EA34CFF3-E1EF-498F-8974-71528DCFC8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9E8171D8-A3C4-40FF-93ED-C262A26FB3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2AB31515-042B-4A20-AF69-08AA24CD00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44" name="Text Box 46">
          <a:extLst>
            <a:ext uri="{FF2B5EF4-FFF2-40B4-BE49-F238E27FC236}">
              <a16:creationId xmlns:a16="http://schemas.microsoft.com/office/drawing/2014/main" id="{6C12B426-E5AC-4131-AD55-AE5E1AF77E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45" name="Text Box 43">
          <a:extLst>
            <a:ext uri="{FF2B5EF4-FFF2-40B4-BE49-F238E27FC236}">
              <a16:creationId xmlns:a16="http://schemas.microsoft.com/office/drawing/2014/main" id="{9EDE7864-EA20-4632-8D93-75001EF739F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46" name="Text Box 68">
          <a:extLst>
            <a:ext uri="{FF2B5EF4-FFF2-40B4-BE49-F238E27FC236}">
              <a16:creationId xmlns:a16="http://schemas.microsoft.com/office/drawing/2014/main" id="{3737353C-9D57-404E-8F13-4A54D87896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47" name="Text Box 69">
          <a:extLst>
            <a:ext uri="{FF2B5EF4-FFF2-40B4-BE49-F238E27FC236}">
              <a16:creationId xmlns:a16="http://schemas.microsoft.com/office/drawing/2014/main" id="{0453CC48-86E6-4644-A936-4BE1D50AC5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48" name="Text Box 70">
          <a:extLst>
            <a:ext uri="{FF2B5EF4-FFF2-40B4-BE49-F238E27FC236}">
              <a16:creationId xmlns:a16="http://schemas.microsoft.com/office/drawing/2014/main" id="{C0767C69-6483-4FA7-86B4-CB3203937DB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49" name="Text Box 71">
          <a:extLst>
            <a:ext uri="{FF2B5EF4-FFF2-40B4-BE49-F238E27FC236}">
              <a16:creationId xmlns:a16="http://schemas.microsoft.com/office/drawing/2014/main" id="{50A9B53A-CA5C-4461-B787-A7BBF6ED62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50" name="Text Box 72">
          <a:extLst>
            <a:ext uri="{FF2B5EF4-FFF2-40B4-BE49-F238E27FC236}">
              <a16:creationId xmlns:a16="http://schemas.microsoft.com/office/drawing/2014/main" id="{561ACE5C-9C14-40E5-A919-29D3EFA61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51" name="Text Box 73">
          <a:extLst>
            <a:ext uri="{FF2B5EF4-FFF2-40B4-BE49-F238E27FC236}">
              <a16:creationId xmlns:a16="http://schemas.microsoft.com/office/drawing/2014/main" id="{4AD0DA40-125C-462A-9EF7-7A8AB3E623B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34B2CDB0-7A37-4555-9566-CB041FF4D4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CA4899D9-F2DD-45FE-A491-DE4A7DE903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54" name="Text Box 46">
          <a:extLst>
            <a:ext uri="{FF2B5EF4-FFF2-40B4-BE49-F238E27FC236}">
              <a16:creationId xmlns:a16="http://schemas.microsoft.com/office/drawing/2014/main" id="{EF0740DB-0284-485C-9E55-D5E042C76FE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A42D89C4-2313-4C30-8412-CAAD7E4B4A1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56" name="Text Box 65">
          <a:extLst>
            <a:ext uri="{FF2B5EF4-FFF2-40B4-BE49-F238E27FC236}">
              <a16:creationId xmlns:a16="http://schemas.microsoft.com/office/drawing/2014/main" id="{DABB0355-ED83-46CF-B831-272C23C46A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57" name="Text Box 91">
          <a:extLst>
            <a:ext uri="{FF2B5EF4-FFF2-40B4-BE49-F238E27FC236}">
              <a16:creationId xmlns:a16="http://schemas.microsoft.com/office/drawing/2014/main" id="{852AF677-F7E0-49D6-9A6A-B1B62B462EF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58" name="Text Box 65">
          <a:extLst>
            <a:ext uri="{FF2B5EF4-FFF2-40B4-BE49-F238E27FC236}">
              <a16:creationId xmlns:a16="http://schemas.microsoft.com/office/drawing/2014/main" id="{0085EDA8-6800-4A5D-BF27-3248FE932D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59" name="Text Box 91">
          <a:extLst>
            <a:ext uri="{FF2B5EF4-FFF2-40B4-BE49-F238E27FC236}">
              <a16:creationId xmlns:a16="http://schemas.microsoft.com/office/drawing/2014/main" id="{78E4ACCE-C0CF-4F68-9695-72410CF046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0" name="Text Box 68">
          <a:extLst>
            <a:ext uri="{FF2B5EF4-FFF2-40B4-BE49-F238E27FC236}">
              <a16:creationId xmlns:a16="http://schemas.microsoft.com/office/drawing/2014/main" id="{4B9B82AF-5AF1-4F49-9AD1-7D40D71D7C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1" name="Text Box 69">
          <a:extLst>
            <a:ext uri="{FF2B5EF4-FFF2-40B4-BE49-F238E27FC236}">
              <a16:creationId xmlns:a16="http://schemas.microsoft.com/office/drawing/2014/main" id="{CFB25B63-DC00-4B4A-8753-AB558C92B0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2" name="Text Box 70">
          <a:extLst>
            <a:ext uri="{FF2B5EF4-FFF2-40B4-BE49-F238E27FC236}">
              <a16:creationId xmlns:a16="http://schemas.microsoft.com/office/drawing/2014/main" id="{90DC3295-6672-4D5A-9853-FB6AA144237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3" name="Text Box 71">
          <a:extLst>
            <a:ext uri="{FF2B5EF4-FFF2-40B4-BE49-F238E27FC236}">
              <a16:creationId xmlns:a16="http://schemas.microsoft.com/office/drawing/2014/main" id="{857FB5E2-8CAE-4C2C-A6D7-757311714E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4" name="Text Box 72">
          <a:extLst>
            <a:ext uri="{FF2B5EF4-FFF2-40B4-BE49-F238E27FC236}">
              <a16:creationId xmlns:a16="http://schemas.microsoft.com/office/drawing/2014/main" id="{0206B383-0CDD-40EA-8981-95D6A00E51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65" name="Text Box 73">
          <a:extLst>
            <a:ext uri="{FF2B5EF4-FFF2-40B4-BE49-F238E27FC236}">
              <a16:creationId xmlns:a16="http://schemas.microsoft.com/office/drawing/2014/main" id="{CC48A171-6114-441C-BD0E-F9D6A001A4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66" name="Text Box 46">
          <a:extLst>
            <a:ext uri="{FF2B5EF4-FFF2-40B4-BE49-F238E27FC236}">
              <a16:creationId xmlns:a16="http://schemas.microsoft.com/office/drawing/2014/main" id="{7DD48526-FF16-4E81-923E-98EAB70DF20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67" name="Text Box 43">
          <a:extLst>
            <a:ext uri="{FF2B5EF4-FFF2-40B4-BE49-F238E27FC236}">
              <a16:creationId xmlns:a16="http://schemas.microsoft.com/office/drawing/2014/main" id="{FF1C3426-94F9-4C5B-8757-EFD23B40A5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6DB99467-A438-486C-85C3-E6BF929F68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83FDAE4C-CC7A-4BD4-96A9-B4B4B9F9EA6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0" name="Text Box 68">
          <a:extLst>
            <a:ext uri="{FF2B5EF4-FFF2-40B4-BE49-F238E27FC236}">
              <a16:creationId xmlns:a16="http://schemas.microsoft.com/office/drawing/2014/main" id="{62FC0DB5-9229-4A22-89BE-66266EA0D29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1" name="Text Box 69">
          <a:extLst>
            <a:ext uri="{FF2B5EF4-FFF2-40B4-BE49-F238E27FC236}">
              <a16:creationId xmlns:a16="http://schemas.microsoft.com/office/drawing/2014/main" id="{1C1A55FF-1266-4A47-8705-875C9CC01D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2" name="Text Box 70">
          <a:extLst>
            <a:ext uri="{FF2B5EF4-FFF2-40B4-BE49-F238E27FC236}">
              <a16:creationId xmlns:a16="http://schemas.microsoft.com/office/drawing/2014/main" id="{FC953780-0CB5-4000-9A6C-8313CFD6214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3" name="Text Box 71">
          <a:extLst>
            <a:ext uri="{FF2B5EF4-FFF2-40B4-BE49-F238E27FC236}">
              <a16:creationId xmlns:a16="http://schemas.microsoft.com/office/drawing/2014/main" id="{ED28A4EE-CC06-4A8F-8034-30E9703EEA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4" name="Text Box 72">
          <a:extLst>
            <a:ext uri="{FF2B5EF4-FFF2-40B4-BE49-F238E27FC236}">
              <a16:creationId xmlns:a16="http://schemas.microsoft.com/office/drawing/2014/main" id="{079F1FC8-3453-4AD9-8065-CCF10377888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75" name="Text Box 73">
          <a:extLst>
            <a:ext uri="{FF2B5EF4-FFF2-40B4-BE49-F238E27FC236}">
              <a16:creationId xmlns:a16="http://schemas.microsoft.com/office/drawing/2014/main" id="{A9147653-9B64-4E3E-AE02-9E96C760250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60301E09-8445-4929-9169-4C30E39403B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77" name="Text Box 43">
          <a:extLst>
            <a:ext uri="{FF2B5EF4-FFF2-40B4-BE49-F238E27FC236}">
              <a16:creationId xmlns:a16="http://schemas.microsoft.com/office/drawing/2014/main" id="{35415BBF-06AC-4C1C-805D-99857F2AD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E0A1BF0-36BB-45D8-955A-E7EDF7ED10B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BD93C366-E54F-4AE3-9887-E25A9ADA38D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4C3EDD08-AAE5-414F-A0D2-9B4BA858772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90526E79-AC3A-4379-960E-379FED5BDCB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D6B61B34-C20D-452B-8D66-14E0B0456E6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450CC020-0C17-47AA-BD83-95DF86851F8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CFDE0163-0F57-4173-85D1-24CF596609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12984349-2E10-401C-B648-49A94F7E52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00D70E1E-CE26-4430-B2EB-7FE737E039E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6F293C99-6DC6-4619-B1F6-E82B55E15E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AFA1AE0-FB78-4B3C-BAF1-675960FBA0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82B56C90-329C-4348-BAAB-595343FE26F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90" name="Text Box 65">
          <a:extLst>
            <a:ext uri="{FF2B5EF4-FFF2-40B4-BE49-F238E27FC236}">
              <a16:creationId xmlns:a16="http://schemas.microsoft.com/office/drawing/2014/main" id="{CB4BAACD-09DB-4B92-AB04-2933AFF0326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91" name="Text Box 91">
          <a:extLst>
            <a:ext uri="{FF2B5EF4-FFF2-40B4-BE49-F238E27FC236}">
              <a16:creationId xmlns:a16="http://schemas.microsoft.com/office/drawing/2014/main" id="{83C65066-5761-499D-B9E7-CE4E697E27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92" name="Text Box 65">
          <a:extLst>
            <a:ext uri="{FF2B5EF4-FFF2-40B4-BE49-F238E27FC236}">
              <a16:creationId xmlns:a16="http://schemas.microsoft.com/office/drawing/2014/main" id="{C7A37E33-BC0D-4C63-A53A-80FA81D25E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793" name="Text Box 91">
          <a:extLst>
            <a:ext uri="{FF2B5EF4-FFF2-40B4-BE49-F238E27FC236}">
              <a16:creationId xmlns:a16="http://schemas.microsoft.com/office/drawing/2014/main" id="{71EB5A66-440B-4815-9895-5246AD891A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4" name="Text Box 68">
          <a:extLst>
            <a:ext uri="{FF2B5EF4-FFF2-40B4-BE49-F238E27FC236}">
              <a16:creationId xmlns:a16="http://schemas.microsoft.com/office/drawing/2014/main" id="{CE0E0973-94B0-4E80-B228-A2E4BA97BE4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5" name="Text Box 69">
          <a:extLst>
            <a:ext uri="{FF2B5EF4-FFF2-40B4-BE49-F238E27FC236}">
              <a16:creationId xmlns:a16="http://schemas.microsoft.com/office/drawing/2014/main" id="{277B94A8-12D1-43F7-9E2B-129966381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6" name="Text Box 70">
          <a:extLst>
            <a:ext uri="{FF2B5EF4-FFF2-40B4-BE49-F238E27FC236}">
              <a16:creationId xmlns:a16="http://schemas.microsoft.com/office/drawing/2014/main" id="{35A98625-7A59-4BEA-8038-4431B7DD4C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7" name="Text Box 71">
          <a:extLst>
            <a:ext uri="{FF2B5EF4-FFF2-40B4-BE49-F238E27FC236}">
              <a16:creationId xmlns:a16="http://schemas.microsoft.com/office/drawing/2014/main" id="{D089DDAC-C338-48FC-A2A7-2B06BADA9A6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8" name="Text Box 72">
          <a:extLst>
            <a:ext uri="{FF2B5EF4-FFF2-40B4-BE49-F238E27FC236}">
              <a16:creationId xmlns:a16="http://schemas.microsoft.com/office/drawing/2014/main" id="{809E1A44-82D5-4C56-AC20-BEE30BB9B6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799" name="Text Box 73">
          <a:extLst>
            <a:ext uri="{FF2B5EF4-FFF2-40B4-BE49-F238E27FC236}">
              <a16:creationId xmlns:a16="http://schemas.microsoft.com/office/drawing/2014/main" id="{BDE0FF72-B944-40B1-9B18-30062EFA2BD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0054696E-4911-4B8E-80B3-8DCBAA0504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F346B2E3-5413-47BE-95F6-A654435486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02" name="Text Box 46">
          <a:extLst>
            <a:ext uri="{FF2B5EF4-FFF2-40B4-BE49-F238E27FC236}">
              <a16:creationId xmlns:a16="http://schemas.microsoft.com/office/drawing/2014/main" id="{BA686150-DF97-462D-B617-B49D3DB1E3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03" name="Text Box 43">
          <a:extLst>
            <a:ext uri="{FF2B5EF4-FFF2-40B4-BE49-F238E27FC236}">
              <a16:creationId xmlns:a16="http://schemas.microsoft.com/office/drawing/2014/main" id="{D3D8510A-9880-425F-B0FB-4F824D76ADF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4" name="Text Box 68">
          <a:extLst>
            <a:ext uri="{FF2B5EF4-FFF2-40B4-BE49-F238E27FC236}">
              <a16:creationId xmlns:a16="http://schemas.microsoft.com/office/drawing/2014/main" id="{B7C0FBC1-54C0-4397-8F07-652D556FF7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5" name="Text Box 69">
          <a:extLst>
            <a:ext uri="{FF2B5EF4-FFF2-40B4-BE49-F238E27FC236}">
              <a16:creationId xmlns:a16="http://schemas.microsoft.com/office/drawing/2014/main" id="{185335BB-2FEC-46F2-B0CB-938B8FD64E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6" name="Text Box 70">
          <a:extLst>
            <a:ext uri="{FF2B5EF4-FFF2-40B4-BE49-F238E27FC236}">
              <a16:creationId xmlns:a16="http://schemas.microsoft.com/office/drawing/2014/main" id="{3A0F3897-92BF-471D-BD3E-F37AF24DA4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7" name="Text Box 71">
          <a:extLst>
            <a:ext uri="{FF2B5EF4-FFF2-40B4-BE49-F238E27FC236}">
              <a16:creationId xmlns:a16="http://schemas.microsoft.com/office/drawing/2014/main" id="{33E89EC0-A412-4250-9FE7-97F21723B25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8" name="Text Box 72">
          <a:extLst>
            <a:ext uri="{FF2B5EF4-FFF2-40B4-BE49-F238E27FC236}">
              <a16:creationId xmlns:a16="http://schemas.microsoft.com/office/drawing/2014/main" id="{AF29F784-D122-4361-9752-582333FB50C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09" name="Text Box 73">
          <a:extLst>
            <a:ext uri="{FF2B5EF4-FFF2-40B4-BE49-F238E27FC236}">
              <a16:creationId xmlns:a16="http://schemas.microsoft.com/office/drawing/2014/main" id="{950278D8-C3D6-41F6-B02E-FBC5E20AAD8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10" name="Text Box 46">
          <a:extLst>
            <a:ext uri="{FF2B5EF4-FFF2-40B4-BE49-F238E27FC236}">
              <a16:creationId xmlns:a16="http://schemas.microsoft.com/office/drawing/2014/main" id="{74AB0B17-567B-46C0-8363-6A7F475A4C1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11" name="Text Box 43">
          <a:extLst>
            <a:ext uri="{FF2B5EF4-FFF2-40B4-BE49-F238E27FC236}">
              <a16:creationId xmlns:a16="http://schemas.microsoft.com/office/drawing/2014/main" id="{4234A358-239A-4D83-9CA6-A7B2B0F886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95206C9B-4206-4C48-97D2-0E9B9B27D8F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13" name="Text Box 43">
          <a:extLst>
            <a:ext uri="{FF2B5EF4-FFF2-40B4-BE49-F238E27FC236}">
              <a16:creationId xmlns:a16="http://schemas.microsoft.com/office/drawing/2014/main" id="{3E710954-BD1C-4BF1-AEF1-340345492E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65CF7B58-D839-4AEB-B23A-9201FBF52A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F4E8524F-8839-460A-AAD4-4ABA674DBD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B3046CBB-8D8E-4E26-B893-59CB192D77F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44E55346-B289-442D-B6D8-CDAA3C8530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C647A467-52E2-4C07-B75F-32EB8FB76CD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DC85E952-FFEC-4873-9AD0-6701354DBA9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7E5EBAC6-A4C0-48A0-BC69-400B3911A3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C26ED4CF-5ECA-4921-9B2D-92C0C781056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22" name="Text Box 46">
          <a:extLst>
            <a:ext uri="{FF2B5EF4-FFF2-40B4-BE49-F238E27FC236}">
              <a16:creationId xmlns:a16="http://schemas.microsoft.com/office/drawing/2014/main" id="{8B56A169-0922-4CBF-94B2-D963435BD8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23" name="Text Box 43">
          <a:extLst>
            <a:ext uri="{FF2B5EF4-FFF2-40B4-BE49-F238E27FC236}">
              <a16:creationId xmlns:a16="http://schemas.microsoft.com/office/drawing/2014/main" id="{98F1902F-8520-4537-8E57-31BFD3CF472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24" name="Text Box 65">
          <a:extLst>
            <a:ext uri="{FF2B5EF4-FFF2-40B4-BE49-F238E27FC236}">
              <a16:creationId xmlns:a16="http://schemas.microsoft.com/office/drawing/2014/main" id="{8518F978-091A-4958-947F-06BFC37FD60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25" name="Text Box 91">
          <a:extLst>
            <a:ext uri="{FF2B5EF4-FFF2-40B4-BE49-F238E27FC236}">
              <a16:creationId xmlns:a16="http://schemas.microsoft.com/office/drawing/2014/main" id="{4A6876E4-197A-4113-9197-FF164370C1E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26" name="Text Box 65">
          <a:extLst>
            <a:ext uri="{FF2B5EF4-FFF2-40B4-BE49-F238E27FC236}">
              <a16:creationId xmlns:a16="http://schemas.microsoft.com/office/drawing/2014/main" id="{85A2C6B6-CBAA-482E-A931-309C190D2B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27" name="Text Box 91">
          <a:extLst>
            <a:ext uri="{FF2B5EF4-FFF2-40B4-BE49-F238E27FC236}">
              <a16:creationId xmlns:a16="http://schemas.microsoft.com/office/drawing/2014/main" id="{4CE2C2F5-0EE5-4B94-A350-6BF1F82191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D20B5F26-2343-4F3F-AC1F-87229E83B57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56B8379F-6FD1-4B29-911E-59D53617D9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216416E5-430B-4C86-91EB-BCCFC4C1C68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6ACAF30C-D661-4833-94CD-15A1BB9840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334503AB-5D0D-4D6D-A8A6-8DC2C848A9B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A4274906-15FD-4B20-A4C7-EA5348FBDAE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ECC44F50-4CC9-4D44-9610-23A4920D707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C9DE81D4-4FA6-412E-8E8C-BFB7AE3560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8766E79A-CB88-4207-9439-414D8AF4819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8F361724-0360-40A3-A58D-6E5E532B863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DD71AC65-0515-4866-BB81-EA2AE56628C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1371852A-BF23-4484-A0C5-C1C4888480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6BF90129-23AB-469F-90C1-002FE47E523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ACB2FF33-BB5B-4640-A916-32E2CC5AFE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6B217BB9-99D0-4195-A2E5-303102FA094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BA416D5B-F219-472B-950A-750E5C84E4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FB260FA0-E779-446B-BBC2-44C4149437B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F7F44181-99FC-4350-BD13-396E2CA8172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12FE966D-41BB-43A5-A061-D9EF523A0B9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F7EF5060-45DB-40CA-A8E7-4D0664D025E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48" name="Text Box 68">
          <a:extLst>
            <a:ext uri="{FF2B5EF4-FFF2-40B4-BE49-F238E27FC236}">
              <a16:creationId xmlns:a16="http://schemas.microsoft.com/office/drawing/2014/main" id="{24B01BA8-7297-4818-8961-A865DFB617C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49" name="Text Box 69">
          <a:extLst>
            <a:ext uri="{FF2B5EF4-FFF2-40B4-BE49-F238E27FC236}">
              <a16:creationId xmlns:a16="http://schemas.microsoft.com/office/drawing/2014/main" id="{D614208A-DE9E-43E4-BC6A-C2FCE004E5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50" name="Text Box 70">
          <a:extLst>
            <a:ext uri="{FF2B5EF4-FFF2-40B4-BE49-F238E27FC236}">
              <a16:creationId xmlns:a16="http://schemas.microsoft.com/office/drawing/2014/main" id="{DA4AF694-FB4E-48AF-AE77-0EEBAB8746A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51" name="Text Box 71">
          <a:extLst>
            <a:ext uri="{FF2B5EF4-FFF2-40B4-BE49-F238E27FC236}">
              <a16:creationId xmlns:a16="http://schemas.microsoft.com/office/drawing/2014/main" id="{2CD3B500-9E76-464C-884E-EAFD3FE32BF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52" name="Text Box 72">
          <a:extLst>
            <a:ext uri="{FF2B5EF4-FFF2-40B4-BE49-F238E27FC236}">
              <a16:creationId xmlns:a16="http://schemas.microsoft.com/office/drawing/2014/main" id="{1DE81961-EC96-4085-83E0-46B890E2F4D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53" name="Text Box 73">
          <a:extLst>
            <a:ext uri="{FF2B5EF4-FFF2-40B4-BE49-F238E27FC236}">
              <a16:creationId xmlns:a16="http://schemas.microsoft.com/office/drawing/2014/main" id="{1DF755FD-D34F-452D-A975-CE04FEAFD1E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D5C7DD42-7D21-42CE-9567-7DE85D1F7F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62D57553-1820-43FF-BAAF-C4CC3B8D57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56" name="Text Box 46">
          <a:extLst>
            <a:ext uri="{FF2B5EF4-FFF2-40B4-BE49-F238E27FC236}">
              <a16:creationId xmlns:a16="http://schemas.microsoft.com/office/drawing/2014/main" id="{92BEAAD2-E3DA-4AFE-A883-0D81FC56445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57" name="Text Box 43">
          <a:extLst>
            <a:ext uri="{FF2B5EF4-FFF2-40B4-BE49-F238E27FC236}">
              <a16:creationId xmlns:a16="http://schemas.microsoft.com/office/drawing/2014/main" id="{890731F8-1DB4-4775-B7A7-47C887D66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58" name="Text Box 65">
          <a:extLst>
            <a:ext uri="{FF2B5EF4-FFF2-40B4-BE49-F238E27FC236}">
              <a16:creationId xmlns:a16="http://schemas.microsoft.com/office/drawing/2014/main" id="{FC523267-D554-4CE4-ACC2-52F553889F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59" name="Text Box 91">
          <a:extLst>
            <a:ext uri="{FF2B5EF4-FFF2-40B4-BE49-F238E27FC236}">
              <a16:creationId xmlns:a16="http://schemas.microsoft.com/office/drawing/2014/main" id="{C5D3B5EE-DE1C-494A-95E3-EA89862B61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60" name="Text Box 65">
          <a:extLst>
            <a:ext uri="{FF2B5EF4-FFF2-40B4-BE49-F238E27FC236}">
              <a16:creationId xmlns:a16="http://schemas.microsoft.com/office/drawing/2014/main" id="{FA054997-613E-4211-A819-B714DC35CBB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61" name="Text Box 91">
          <a:extLst>
            <a:ext uri="{FF2B5EF4-FFF2-40B4-BE49-F238E27FC236}">
              <a16:creationId xmlns:a16="http://schemas.microsoft.com/office/drawing/2014/main" id="{CB3C262C-0F81-4C6F-9099-4E70223CB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2" name="Text Box 68">
          <a:extLst>
            <a:ext uri="{FF2B5EF4-FFF2-40B4-BE49-F238E27FC236}">
              <a16:creationId xmlns:a16="http://schemas.microsoft.com/office/drawing/2014/main" id="{7EAA948C-15A6-454B-B5FA-A178E3482E4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3" name="Text Box 69">
          <a:extLst>
            <a:ext uri="{FF2B5EF4-FFF2-40B4-BE49-F238E27FC236}">
              <a16:creationId xmlns:a16="http://schemas.microsoft.com/office/drawing/2014/main" id="{61E2524A-E3CF-45AF-90ED-D886A1C8BEA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4" name="Text Box 70">
          <a:extLst>
            <a:ext uri="{FF2B5EF4-FFF2-40B4-BE49-F238E27FC236}">
              <a16:creationId xmlns:a16="http://schemas.microsoft.com/office/drawing/2014/main" id="{36F5DB87-9EA3-4181-9865-5BC421A28BE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5" name="Text Box 71">
          <a:extLst>
            <a:ext uri="{FF2B5EF4-FFF2-40B4-BE49-F238E27FC236}">
              <a16:creationId xmlns:a16="http://schemas.microsoft.com/office/drawing/2014/main" id="{E9CE1465-FD00-4B6E-A332-3FFB95A477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6" name="Text Box 72">
          <a:extLst>
            <a:ext uri="{FF2B5EF4-FFF2-40B4-BE49-F238E27FC236}">
              <a16:creationId xmlns:a16="http://schemas.microsoft.com/office/drawing/2014/main" id="{55DFA432-D983-4881-85BB-93E98F551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67" name="Text Box 73">
          <a:extLst>
            <a:ext uri="{FF2B5EF4-FFF2-40B4-BE49-F238E27FC236}">
              <a16:creationId xmlns:a16="http://schemas.microsoft.com/office/drawing/2014/main" id="{5A1C8F66-AF7B-4B28-9976-4CAF558EF4A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20929CB4-7E1D-4346-84A9-FF7DC92CA7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69" name="Text Box 43">
          <a:extLst>
            <a:ext uri="{FF2B5EF4-FFF2-40B4-BE49-F238E27FC236}">
              <a16:creationId xmlns:a16="http://schemas.microsoft.com/office/drawing/2014/main" id="{B65F7E0A-8631-4F74-B530-26F9C9B052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70" name="Text Box 46">
          <a:extLst>
            <a:ext uri="{FF2B5EF4-FFF2-40B4-BE49-F238E27FC236}">
              <a16:creationId xmlns:a16="http://schemas.microsoft.com/office/drawing/2014/main" id="{A3B65565-75D0-422B-9D7F-9D2ADDEE2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71" name="Text Box 43">
          <a:extLst>
            <a:ext uri="{FF2B5EF4-FFF2-40B4-BE49-F238E27FC236}">
              <a16:creationId xmlns:a16="http://schemas.microsoft.com/office/drawing/2014/main" id="{841D5332-9282-47BD-BD3D-D0F27D45075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2" name="Text Box 68">
          <a:extLst>
            <a:ext uri="{FF2B5EF4-FFF2-40B4-BE49-F238E27FC236}">
              <a16:creationId xmlns:a16="http://schemas.microsoft.com/office/drawing/2014/main" id="{F5CC4C42-E95A-4EED-9A42-C5E087664B8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3" name="Text Box 69">
          <a:extLst>
            <a:ext uri="{FF2B5EF4-FFF2-40B4-BE49-F238E27FC236}">
              <a16:creationId xmlns:a16="http://schemas.microsoft.com/office/drawing/2014/main" id="{7BDB77E2-0E3D-47B4-9344-3DE63E0CA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4" name="Text Box 70">
          <a:extLst>
            <a:ext uri="{FF2B5EF4-FFF2-40B4-BE49-F238E27FC236}">
              <a16:creationId xmlns:a16="http://schemas.microsoft.com/office/drawing/2014/main" id="{E3974CC1-BACB-4C3B-A238-7510E2011D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5" name="Text Box 71">
          <a:extLst>
            <a:ext uri="{FF2B5EF4-FFF2-40B4-BE49-F238E27FC236}">
              <a16:creationId xmlns:a16="http://schemas.microsoft.com/office/drawing/2014/main" id="{6FAA8D74-B003-4935-8A2A-E0F3AEC20D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6" name="Text Box 72">
          <a:extLst>
            <a:ext uri="{FF2B5EF4-FFF2-40B4-BE49-F238E27FC236}">
              <a16:creationId xmlns:a16="http://schemas.microsoft.com/office/drawing/2014/main" id="{812CDF38-4050-45B8-9A13-BA22D2FCE9A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877" name="Text Box 73">
          <a:extLst>
            <a:ext uri="{FF2B5EF4-FFF2-40B4-BE49-F238E27FC236}">
              <a16:creationId xmlns:a16="http://schemas.microsoft.com/office/drawing/2014/main" id="{564B99FC-A797-432F-9077-3D9CB3B8D17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78" name="Text Box 46">
          <a:extLst>
            <a:ext uri="{FF2B5EF4-FFF2-40B4-BE49-F238E27FC236}">
              <a16:creationId xmlns:a16="http://schemas.microsoft.com/office/drawing/2014/main" id="{8279CB08-AEDF-4E42-90B0-6DA2D8D0433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79" name="Text Box 43">
          <a:extLst>
            <a:ext uri="{FF2B5EF4-FFF2-40B4-BE49-F238E27FC236}">
              <a16:creationId xmlns:a16="http://schemas.microsoft.com/office/drawing/2014/main" id="{95E9001B-8FAB-4C6D-B76B-7EFB28E61A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B077F14A-8433-42F8-B3F7-BA69B0F7502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81" name="Text Box 43">
          <a:extLst>
            <a:ext uri="{FF2B5EF4-FFF2-40B4-BE49-F238E27FC236}">
              <a16:creationId xmlns:a16="http://schemas.microsoft.com/office/drawing/2014/main" id="{9D21FAF2-13B9-4CF3-8A93-38A003F4337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82" name="Text Box 68">
          <a:extLst>
            <a:ext uri="{FF2B5EF4-FFF2-40B4-BE49-F238E27FC236}">
              <a16:creationId xmlns:a16="http://schemas.microsoft.com/office/drawing/2014/main" id="{32DC5E0A-49F8-4DD1-B2E1-9026EEB6F5D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83" name="Text Box 69">
          <a:extLst>
            <a:ext uri="{FF2B5EF4-FFF2-40B4-BE49-F238E27FC236}">
              <a16:creationId xmlns:a16="http://schemas.microsoft.com/office/drawing/2014/main" id="{2F91A465-67EB-421E-9863-24CEDAAE8D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84" name="Text Box 70">
          <a:extLst>
            <a:ext uri="{FF2B5EF4-FFF2-40B4-BE49-F238E27FC236}">
              <a16:creationId xmlns:a16="http://schemas.microsoft.com/office/drawing/2014/main" id="{8B0B534F-C585-4CF4-A34E-48C65D8286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85" name="Text Box 71">
          <a:extLst>
            <a:ext uri="{FF2B5EF4-FFF2-40B4-BE49-F238E27FC236}">
              <a16:creationId xmlns:a16="http://schemas.microsoft.com/office/drawing/2014/main" id="{EFBD269B-1260-4215-9F44-088CAF4B97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86" name="Text Box 72">
          <a:extLst>
            <a:ext uri="{FF2B5EF4-FFF2-40B4-BE49-F238E27FC236}">
              <a16:creationId xmlns:a16="http://schemas.microsoft.com/office/drawing/2014/main" id="{1419E467-397E-4C4B-94D9-3CE1CDF70D5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887" name="Text Box 73">
          <a:extLst>
            <a:ext uri="{FF2B5EF4-FFF2-40B4-BE49-F238E27FC236}">
              <a16:creationId xmlns:a16="http://schemas.microsoft.com/office/drawing/2014/main" id="{E622A673-A434-47EF-8CB8-CA51C1DC8E6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9579AAD2-82F6-4F8C-AF68-7B267E4807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988839B8-6250-4135-B109-818029AB46B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BDAA54FC-83D0-4E7C-8C67-62F77D2960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4D7ABAFD-72B9-4FFD-ABC8-F0A46ED0C2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20CF7872-B661-4545-B8A8-FDDD7A201553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B185596D-69C2-4AB1-AF36-A25AC55BF86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94" name="Text Box 65">
          <a:extLst>
            <a:ext uri="{FF2B5EF4-FFF2-40B4-BE49-F238E27FC236}">
              <a16:creationId xmlns:a16="http://schemas.microsoft.com/office/drawing/2014/main" id="{0EFB278A-AED4-4126-B218-19964C1F6A2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95" name="Text Box 91">
          <a:extLst>
            <a:ext uri="{FF2B5EF4-FFF2-40B4-BE49-F238E27FC236}">
              <a16:creationId xmlns:a16="http://schemas.microsoft.com/office/drawing/2014/main" id="{C8ED81C9-13A9-4B93-B52E-9C674746A7B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96" name="Text Box 65">
          <a:extLst>
            <a:ext uri="{FF2B5EF4-FFF2-40B4-BE49-F238E27FC236}">
              <a16:creationId xmlns:a16="http://schemas.microsoft.com/office/drawing/2014/main" id="{5E23CC69-5BC8-4A1E-B356-7A42ADE63E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897" name="Text Box 91">
          <a:extLst>
            <a:ext uri="{FF2B5EF4-FFF2-40B4-BE49-F238E27FC236}">
              <a16:creationId xmlns:a16="http://schemas.microsoft.com/office/drawing/2014/main" id="{4B4A81AF-4442-4418-AC0D-15F217DD394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AA284EE6-2F10-4BD2-9FDA-EFC2DBF54DE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EC51813C-8908-4B6A-9DD2-FD9237CF6EC3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00" name="Text Box 68">
          <a:extLst>
            <a:ext uri="{FF2B5EF4-FFF2-40B4-BE49-F238E27FC236}">
              <a16:creationId xmlns:a16="http://schemas.microsoft.com/office/drawing/2014/main" id="{5F22D107-41A1-4B03-9B2A-A22818D955C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01" name="Text Box 69">
          <a:extLst>
            <a:ext uri="{FF2B5EF4-FFF2-40B4-BE49-F238E27FC236}">
              <a16:creationId xmlns:a16="http://schemas.microsoft.com/office/drawing/2014/main" id="{1080C844-E3D7-40A2-9535-769EFC0129C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02" name="Text Box 70">
          <a:extLst>
            <a:ext uri="{FF2B5EF4-FFF2-40B4-BE49-F238E27FC236}">
              <a16:creationId xmlns:a16="http://schemas.microsoft.com/office/drawing/2014/main" id="{162C1E22-CF9F-4209-B342-54AAFB5777D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03" name="Text Box 71">
          <a:extLst>
            <a:ext uri="{FF2B5EF4-FFF2-40B4-BE49-F238E27FC236}">
              <a16:creationId xmlns:a16="http://schemas.microsoft.com/office/drawing/2014/main" id="{1978DB4F-91E9-4A65-A302-752C23E5C5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04" name="Text Box 72">
          <a:extLst>
            <a:ext uri="{FF2B5EF4-FFF2-40B4-BE49-F238E27FC236}">
              <a16:creationId xmlns:a16="http://schemas.microsoft.com/office/drawing/2014/main" id="{C73BB685-C04F-4DAF-AE4C-EF638101803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05" name="Text Box 73">
          <a:extLst>
            <a:ext uri="{FF2B5EF4-FFF2-40B4-BE49-F238E27FC236}">
              <a16:creationId xmlns:a16="http://schemas.microsoft.com/office/drawing/2014/main" id="{67CD898A-11AF-4C16-BA31-7669A0670A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06" name="Text Box 46">
          <a:extLst>
            <a:ext uri="{FF2B5EF4-FFF2-40B4-BE49-F238E27FC236}">
              <a16:creationId xmlns:a16="http://schemas.microsoft.com/office/drawing/2014/main" id="{79D6D276-D99D-47E9-ABE8-203C40C6BED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07" name="Text Box 43">
          <a:extLst>
            <a:ext uri="{FF2B5EF4-FFF2-40B4-BE49-F238E27FC236}">
              <a16:creationId xmlns:a16="http://schemas.microsoft.com/office/drawing/2014/main" id="{BBEB7CF1-055E-4781-8C9A-9E678F35F8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2A876DD4-175B-4A44-94FA-E5F8596084A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8A2FE367-F605-457C-BBD4-B925DDFDCD9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10" name="Text Box 68">
          <a:extLst>
            <a:ext uri="{FF2B5EF4-FFF2-40B4-BE49-F238E27FC236}">
              <a16:creationId xmlns:a16="http://schemas.microsoft.com/office/drawing/2014/main" id="{2C36C2A7-0809-41C4-9F56-6D677ACC3AC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11" name="Text Box 69">
          <a:extLst>
            <a:ext uri="{FF2B5EF4-FFF2-40B4-BE49-F238E27FC236}">
              <a16:creationId xmlns:a16="http://schemas.microsoft.com/office/drawing/2014/main" id="{312F81C6-65BA-46A2-AB31-8E55D4F440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12" name="Text Box 70">
          <a:extLst>
            <a:ext uri="{FF2B5EF4-FFF2-40B4-BE49-F238E27FC236}">
              <a16:creationId xmlns:a16="http://schemas.microsoft.com/office/drawing/2014/main" id="{BF890DCD-88F0-4C94-A6BA-525F2CFFE74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13" name="Text Box 71">
          <a:extLst>
            <a:ext uri="{FF2B5EF4-FFF2-40B4-BE49-F238E27FC236}">
              <a16:creationId xmlns:a16="http://schemas.microsoft.com/office/drawing/2014/main" id="{C839A41E-C90F-4F7C-990C-25FDA66AA7E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14" name="Text Box 72">
          <a:extLst>
            <a:ext uri="{FF2B5EF4-FFF2-40B4-BE49-F238E27FC236}">
              <a16:creationId xmlns:a16="http://schemas.microsoft.com/office/drawing/2014/main" id="{2A507C04-8CF2-420E-A1E1-AF8869F21B0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15" name="Text Box 73">
          <a:extLst>
            <a:ext uri="{FF2B5EF4-FFF2-40B4-BE49-F238E27FC236}">
              <a16:creationId xmlns:a16="http://schemas.microsoft.com/office/drawing/2014/main" id="{DFC40152-4324-4C6A-8D78-48437695B4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16" name="Text Box 46">
          <a:extLst>
            <a:ext uri="{FF2B5EF4-FFF2-40B4-BE49-F238E27FC236}">
              <a16:creationId xmlns:a16="http://schemas.microsoft.com/office/drawing/2014/main" id="{E3007C91-4F27-499D-834B-5364467BF6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17" name="Text Box 43">
          <a:extLst>
            <a:ext uri="{FF2B5EF4-FFF2-40B4-BE49-F238E27FC236}">
              <a16:creationId xmlns:a16="http://schemas.microsoft.com/office/drawing/2014/main" id="{D8C351C7-DB41-4265-8FC9-B1BACAFAA4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18" name="Text Box 46">
          <a:extLst>
            <a:ext uri="{FF2B5EF4-FFF2-40B4-BE49-F238E27FC236}">
              <a16:creationId xmlns:a16="http://schemas.microsoft.com/office/drawing/2014/main" id="{38FA5F62-E95C-4554-A86B-610EBFAD83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19" name="Text Box 43">
          <a:extLst>
            <a:ext uri="{FF2B5EF4-FFF2-40B4-BE49-F238E27FC236}">
              <a16:creationId xmlns:a16="http://schemas.microsoft.com/office/drawing/2014/main" id="{5F3D7599-FCFC-4ED6-8ABB-DD756FB724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20" name="Text Box 68">
          <a:extLst>
            <a:ext uri="{FF2B5EF4-FFF2-40B4-BE49-F238E27FC236}">
              <a16:creationId xmlns:a16="http://schemas.microsoft.com/office/drawing/2014/main" id="{BEDA24DD-5422-4483-BB45-CC9BBE900B6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21" name="Text Box 69">
          <a:extLst>
            <a:ext uri="{FF2B5EF4-FFF2-40B4-BE49-F238E27FC236}">
              <a16:creationId xmlns:a16="http://schemas.microsoft.com/office/drawing/2014/main" id="{DBA47888-94C6-4E7A-AD41-85547E71CE2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22" name="Text Box 70">
          <a:extLst>
            <a:ext uri="{FF2B5EF4-FFF2-40B4-BE49-F238E27FC236}">
              <a16:creationId xmlns:a16="http://schemas.microsoft.com/office/drawing/2014/main" id="{98A29194-8DAB-49A0-8AD5-6C0A037A02F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23" name="Text Box 71">
          <a:extLst>
            <a:ext uri="{FF2B5EF4-FFF2-40B4-BE49-F238E27FC236}">
              <a16:creationId xmlns:a16="http://schemas.microsoft.com/office/drawing/2014/main" id="{A7F97FCA-4DC0-4EDF-840A-9DF6E84B2E1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24" name="Text Box 72">
          <a:extLst>
            <a:ext uri="{FF2B5EF4-FFF2-40B4-BE49-F238E27FC236}">
              <a16:creationId xmlns:a16="http://schemas.microsoft.com/office/drawing/2014/main" id="{C9E70098-39C1-4528-8329-F810D74B27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25" name="Text Box 73">
          <a:extLst>
            <a:ext uri="{FF2B5EF4-FFF2-40B4-BE49-F238E27FC236}">
              <a16:creationId xmlns:a16="http://schemas.microsoft.com/office/drawing/2014/main" id="{D4A3397F-B6EC-4CE9-A7D3-FA758D7AA5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26" name="Text Box 46">
          <a:extLst>
            <a:ext uri="{FF2B5EF4-FFF2-40B4-BE49-F238E27FC236}">
              <a16:creationId xmlns:a16="http://schemas.microsoft.com/office/drawing/2014/main" id="{7BF466E6-F5D1-44CF-981A-0BEA2D248E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27" name="Text Box 43">
          <a:extLst>
            <a:ext uri="{FF2B5EF4-FFF2-40B4-BE49-F238E27FC236}">
              <a16:creationId xmlns:a16="http://schemas.microsoft.com/office/drawing/2014/main" id="{F9CDC824-242F-4ABF-8A0A-9056C0BF6B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1FD1DE5D-9529-4B22-B539-16B023719CB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29" name="Text Box 43">
          <a:extLst>
            <a:ext uri="{FF2B5EF4-FFF2-40B4-BE49-F238E27FC236}">
              <a16:creationId xmlns:a16="http://schemas.microsoft.com/office/drawing/2014/main" id="{757729AD-8F79-4DC7-89F9-80FFB1DF7C1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5123A4EE-F1DD-4BC1-97F9-546BAC721F62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931" name="Text Box 11">
          <a:extLst>
            <a:ext uri="{FF2B5EF4-FFF2-40B4-BE49-F238E27FC236}">
              <a16:creationId xmlns:a16="http://schemas.microsoft.com/office/drawing/2014/main" id="{4D45D384-8CEE-4D01-AE2F-6B871024ED6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932" name="Text Box 65">
          <a:extLst>
            <a:ext uri="{FF2B5EF4-FFF2-40B4-BE49-F238E27FC236}">
              <a16:creationId xmlns:a16="http://schemas.microsoft.com/office/drawing/2014/main" id="{09BAC41D-08A0-45DC-80C7-58D1D14C13A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933" name="Text Box 91">
          <a:extLst>
            <a:ext uri="{FF2B5EF4-FFF2-40B4-BE49-F238E27FC236}">
              <a16:creationId xmlns:a16="http://schemas.microsoft.com/office/drawing/2014/main" id="{D5EA1948-6F28-41AE-A857-6070E40524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934" name="Text Box 65">
          <a:extLst>
            <a:ext uri="{FF2B5EF4-FFF2-40B4-BE49-F238E27FC236}">
              <a16:creationId xmlns:a16="http://schemas.microsoft.com/office/drawing/2014/main" id="{5C99D98C-0AB4-4AE4-8B48-2F95771F4B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935" name="Text Box 91">
          <a:extLst>
            <a:ext uri="{FF2B5EF4-FFF2-40B4-BE49-F238E27FC236}">
              <a16:creationId xmlns:a16="http://schemas.microsoft.com/office/drawing/2014/main" id="{30FC3AB7-5E2E-4381-A6BC-1C71CB8CCB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228E62DB-B22D-49A1-934E-D9769CED0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937" name="Text Box 43">
          <a:extLst>
            <a:ext uri="{FF2B5EF4-FFF2-40B4-BE49-F238E27FC236}">
              <a16:creationId xmlns:a16="http://schemas.microsoft.com/office/drawing/2014/main" id="{16173038-36E1-4C2D-9235-D175CFC18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38" name="Text Box 68">
          <a:extLst>
            <a:ext uri="{FF2B5EF4-FFF2-40B4-BE49-F238E27FC236}">
              <a16:creationId xmlns:a16="http://schemas.microsoft.com/office/drawing/2014/main" id="{E5DAADBC-990A-400C-BD9E-1D27C4E5A63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39" name="Text Box 69">
          <a:extLst>
            <a:ext uri="{FF2B5EF4-FFF2-40B4-BE49-F238E27FC236}">
              <a16:creationId xmlns:a16="http://schemas.microsoft.com/office/drawing/2014/main" id="{9156D4CC-57FF-48F5-9190-182D419DF2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40" name="Text Box 70">
          <a:extLst>
            <a:ext uri="{FF2B5EF4-FFF2-40B4-BE49-F238E27FC236}">
              <a16:creationId xmlns:a16="http://schemas.microsoft.com/office/drawing/2014/main" id="{4B65D94B-4D3C-4C4C-AEDB-C4AB6695F7B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41" name="Text Box 71">
          <a:extLst>
            <a:ext uri="{FF2B5EF4-FFF2-40B4-BE49-F238E27FC236}">
              <a16:creationId xmlns:a16="http://schemas.microsoft.com/office/drawing/2014/main" id="{584D3B6F-061A-4FE3-A210-9F03C7A559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42" name="Text Box 72">
          <a:extLst>
            <a:ext uri="{FF2B5EF4-FFF2-40B4-BE49-F238E27FC236}">
              <a16:creationId xmlns:a16="http://schemas.microsoft.com/office/drawing/2014/main" id="{2CBFDC59-C2F1-46D9-93A3-BD6A89E649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43" name="Text Box 73">
          <a:extLst>
            <a:ext uri="{FF2B5EF4-FFF2-40B4-BE49-F238E27FC236}">
              <a16:creationId xmlns:a16="http://schemas.microsoft.com/office/drawing/2014/main" id="{38080855-4692-404A-88FE-E2DC969C509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BE4EF32B-713F-44EB-8939-E3ABCAA3E51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45" name="Text Box 43">
          <a:extLst>
            <a:ext uri="{FF2B5EF4-FFF2-40B4-BE49-F238E27FC236}">
              <a16:creationId xmlns:a16="http://schemas.microsoft.com/office/drawing/2014/main" id="{B1CAEE8A-E958-41FF-8499-87E7642AD4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46" name="Text Box 46">
          <a:extLst>
            <a:ext uri="{FF2B5EF4-FFF2-40B4-BE49-F238E27FC236}">
              <a16:creationId xmlns:a16="http://schemas.microsoft.com/office/drawing/2014/main" id="{4D07BCF6-963E-4A0D-9349-E494513C41F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F9467E08-7F39-464B-8893-ADC00F38EDC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48" name="Text Box 68">
          <a:extLst>
            <a:ext uri="{FF2B5EF4-FFF2-40B4-BE49-F238E27FC236}">
              <a16:creationId xmlns:a16="http://schemas.microsoft.com/office/drawing/2014/main" id="{175F3670-4960-44B2-8785-49DBFBA1CB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49" name="Text Box 69">
          <a:extLst>
            <a:ext uri="{FF2B5EF4-FFF2-40B4-BE49-F238E27FC236}">
              <a16:creationId xmlns:a16="http://schemas.microsoft.com/office/drawing/2014/main" id="{FADC3290-DBE6-453D-82F0-463F2C826B9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50" name="Text Box 70">
          <a:extLst>
            <a:ext uri="{FF2B5EF4-FFF2-40B4-BE49-F238E27FC236}">
              <a16:creationId xmlns:a16="http://schemas.microsoft.com/office/drawing/2014/main" id="{E4A752DA-CC6C-4DFD-8CA1-1E3126E2338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51" name="Text Box 71">
          <a:extLst>
            <a:ext uri="{FF2B5EF4-FFF2-40B4-BE49-F238E27FC236}">
              <a16:creationId xmlns:a16="http://schemas.microsoft.com/office/drawing/2014/main" id="{C7076547-B23B-4A24-8475-3FBBCEFA273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52" name="Text Box 72">
          <a:extLst>
            <a:ext uri="{FF2B5EF4-FFF2-40B4-BE49-F238E27FC236}">
              <a16:creationId xmlns:a16="http://schemas.microsoft.com/office/drawing/2014/main" id="{2F1A25CD-F588-443B-B41A-51DAC320092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53" name="Text Box 73">
          <a:extLst>
            <a:ext uri="{FF2B5EF4-FFF2-40B4-BE49-F238E27FC236}">
              <a16:creationId xmlns:a16="http://schemas.microsoft.com/office/drawing/2014/main" id="{E7C09608-36EA-48D6-9B7E-5AA499A5F9E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FB215747-F50D-43F5-A836-C4F40602280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55" name="Text Box 43">
          <a:extLst>
            <a:ext uri="{FF2B5EF4-FFF2-40B4-BE49-F238E27FC236}">
              <a16:creationId xmlns:a16="http://schemas.microsoft.com/office/drawing/2014/main" id="{D95415DA-5089-4A34-B3C6-C2F59DC03C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F4F190F8-1CA9-4A8F-899A-353FDF1A40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57" name="Text Box 43">
          <a:extLst>
            <a:ext uri="{FF2B5EF4-FFF2-40B4-BE49-F238E27FC236}">
              <a16:creationId xmlns:a16="http://schemas.microsoft.com/office/drawing/2014/main" id="{DFE438C2-2B82-46E0-A2E0-4A0A328B326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58" name="Text Box 68">
          <a:extLst>
            <a:ext uri="{FF2B5EF4-FFF2-40B4-BE49-F238E27FC236}">
              <a16:creationId xmlns:a16="http://schemas.microsoft.com/office/drawing/2014/main" id="{62AD133D-49EB-456C-A5C1-6AF1D5BD155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59" name="Text Box 69">
          <a:extLst>
            <a:ext uri="{FF2B5EF4-FFF2-40B4-BE49-F238E27FC236}">
              <a16:creationId xmlns:a16="http://schemas.microsoft.com/office/drawing/2014/main" id="{2F039AB8-61E2-4219-ADE7-FB009C23C75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60" name="Text Box 70">
          <a:extLst>
            <a:ext uri="{FF2B5EF4-FFF2-40B4-BE49-F238E27FC236}">
              <a16:creationId xmlns:a16="http://schemas.microsoft.com/office/drawing/2014/main" id="{B2B05551-55B5-4B70-B2AB-583646DA5EE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61" name="Text Box 71">
          <a:extLst>
            <a:ext uri="{FF2B5EF4-FFF2-40B4-BE49-F238E27FC236}">
              <a16:creationId xmlns:a16="http://schemas.microsoft.com/office/drawing/2014/main" id="{586D4AF9-148D-4069-B10A-71F54F4C22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62" name="Text Box 72">
          <a:extLst>
            <a:ext uri="{FF2B5EF4-FFF2-40B4-BE49-F238E27FC236}">
              <a16:creationId xmlns:a16="http://schemas.microsoft.com/office/drawing/2014/main" id="{7E674F5F-3E4B-4498-805A-0FBDCAA6F0D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63" name="Text Box 73">
          <a:extLst>
            <a:ext uri="{FF2B5EF4-FFF2-40B4-BE49-F238E27FC236}">
              <a16:creationId xmlns:a16="http://schemas.microsoft.com/office/drawing/2014/main" id="{E3F6AE9B-DB48-4D92-8445-50EE7E589E6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64" name="Text Box 46">
          <a:extLst>
            <a:ext uri="{FF2B5EF4-FFF2-40B4-BE49-F238E27FC236}">
              <a16:creationId xmlns:a16="http://schemas.microsoft.com/office/drawing/2014/main" id="{2A404341-08C0-44F1-B3EA-04BFD158C8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65" name="Text Box 43">
          <a:extLst>
            <a:ext uri="{FF2B5EF4-FFF2-40B4-BE49-F238E27FC236}">
              <a16:creationId xmlns:a16="http://schemas.microsoft.com/office/drawing/2014/main" id="{A1A69398-8A8D-4375-9EA8-50FF6B7184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2741DDA8-4BBF-4722-972D-B2C9E876D5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443CA815-EF8A-46E6-9F68-048F9566E3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968" name="Text Box 10">
          <a:extLst>
            <a:ext uri="{FF2B5EF4-FFF2-40B4-BE49-F238E27FC236}">
              <a16:creationId xmlns:a16="http://schemas.microsoft.com/office/drawing/2014/main" id="{33E4BFE7-D468-49F1-8C01-F2E7BA173BB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id="{8354830F-C196-4FB5-BCBC-C6E1A8E0399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970" name="Text Box 65">
          <a:extLst>
            <a:ext uri="{FF2B5EF4-FFF2-40B4-BE49-F238E27FC236}">
              <a16:creationId xmlns:a16="http://schemas.microsoft.com/office/drawing/2014/main" id="{B0580CA3-0212-48D1-84C6-17F4B2E7FE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971" name="Text Box 91">
          <a:extLst>
            <a:ext uri="{FF2B5EF4-FFF2-40B4-BE49-F238E27FC236}">
              <a16:creationId xmlns:a16="http://schemas.microsoft.com/office/drawing/2014/main" id="{433EC030-130E-4D93-A635-C9D3639262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972" name="Text Box 65">
          <a:extLst>
            <a:ext uri="{FF2B5EF4-FFF2-40B4-BE49-F238E27FC236}">
              <a16:creationId xmlns:a16="http://schemas.microsoft.com/office/drawing/2014/main" id="{BE1DB288-03A9-44EA-B0F5-B81CD4F39C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973" name="Text Box 91">
          <a:extLst>
            <a:ext uri="{FF2B5EF4-FFF2-40B4-BE49-F238E27FC236}">
              <a16:creationId xmlns:a16="http://schemas.microsoft.com/office/drawing/2014/main" id="{F40287F6-9B3B-44DB-8989-269274FF1BE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974" name="Text Box 46">
          <a:extLst>
            <a:ext uri="{FF2B5EF4-FFF2-40B4-BE49-F238E27FC236}">
              <a16:creationId xmlns:a16="http://schemas.microsoft.com/office/drawing/2014/main" id="{4285E0DA-9AE5-4791-8CBE-0197EDD4C3B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975" name="Text Box 43">
          <a:extLst>
            <a:ext uri="{FF2B5EF4-FFF2-40B4-BE49-F238E27FC236}">
              <a16:creationId xmlns:a16="http://schemas.microsoft.com/office/drawing/2014/main" id="{26797FAA-7FB3-47EE-991A-05AC2BBBE19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76" name="Text Box 68">
          <a:extLst>
            <a:ext uri="{FF2B5EF4-FFF2-40B4-BE49-F238E27FC236}">
              <a16:creationId xmlns:a16="http://schemas.microsoft.com/office/drawing/2014/main" id="{1B70E491-287C-4C72-9848-14B6F4E0EB6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77" name="Text Box 69">
          <a:extLst>
            <a:ext uri="{FF2B5EF4-FFF2-40B4-BE49-F238E27FC236}">
              <a16:creationId xmlns:a16="http://schemas.microsoft.com/office/drawing/2014/main" id="{7F80E765-DA95-4F6C-8297-4F77969A4A8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78" name="Text Box 70">
          <a:extLst>
            <a:ext uri="{FF2B5EF4-FFF2-40B4-BE49-F238E27FC236}">
              <a16:creationId xmlns:a16="http://schemas.microsoft.com/office/drawing/2014/main" id="{CA95C818-6AFB-4964-8AE3-EA02B4B2EA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79" name="Text Box 71">
          <a:extLst>
            <a:ext uri="{FF2B5EF4-FFF2-40B4-BE49-F238E27FC236}">
              <a16:creationId xmlns:a16="http://schemas.microsoft.com/office/drawing/2014/main" id="{0A14A437-79B9-4303-97BC-0041191B59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80" name="Text Box 72">
          <a:extLst>
            <a:ext uri="{FF2B5EF4-FFF2-40B4-BE49-F238E27FC236}">
              <a16:creationId xmlns:a16="http://schemas.microsoft.com/office/drawing/2014/main" id="{09E247F5-20DA-471A-8EFE-DF1A1B7A1C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81" name="Text Box 73">
          <a:extLst>
            <a:ext uri="{FF2B5EF4-FFF2-40B4-BE49-F238E27FC236}">
              <a16:creationId xmlns:a16="http://schemas.microsoft.com/office/drawing/2014/main" id="{CD235B1F-0AF5-495E-88BC-82488F3F55D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82" name="Text Box 46">
          <a:extLst>
            <a:ext uri="{FF2B5EF4-FFF2-40B4-BE49-F238E27FC236}">
              <a16:creationId xmlns:a16="http://schemas.microsoft.com/office/drawing/2014/main" id="{DAF3A33F-0AF1-42E1-9ED2-D81B84FEA46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83" name="Text Box 43">
          <a:extLst>
            <a:ext uri="{FF2B5EF4-FFF2-40B4-BE49-F238E27FC236}">
              <a16:creationId xmlns:a16="http://schemas.microsoft.com/office/drawing/2014/main" id="{83062324-7B69-4D00-8C85-EFD938AF9F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978E9DBC-C485-4B5B-BBD1-EBFCFBE4384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CBF89525-88A8-4431-9EDA-20E7ED51537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86" name="Text Box 68">
          <a:extLst>
            <a:ext uri="{FF2B5EF4-FFF2-40B4-BE49-F238E27FC236}">
              <a16:creationId xmlns:a16="http://schemas.microsoft.com/office/drawing/2014/main" id="{BBF565E8-D39E-412E-91FD-47E70C08D7D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87" name="Text Box 69">
          <a:extLst>
            <a:ext uri="{FF2B5EF4-FFF2-40B4-BE49-F238E27FC236}">
              <a16:creationId xmlns:a16="http://schemas.microsoft.com/office/drawing/2014/main" id="{6FB7DE3F-F3A5-4FB2-B29C-135B14DC109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88" name="Text Box 70">
          <a:extLst>
            <a:ext uri="{FF2B5EF4-FFF2-40B4-BE49-F238E27FC236}">
              <a16:creationId xmlns:a16="http://schemas.microsoft.com/office/drawing/2014/main" id="{D1A5269C-3691-44CD-B71D-68F1C08B52D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89" name="Text Box 71">
          <a:extLst>
            <a:ext uri="{FF2B5EF4-FFF2-40B4-BE49-F238E27FC236}">
              <a16:creationId xmlns:a16="http://schemas.microsoft.com/office/drawing/2014/main" id="{27B07396-E08F-464A-BD48-1A33F63513E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90" name="Text Box 72">
          <a:extLst>
            <a:ext uri="{FF2B5EF4-FFF2-40B4-BE49-F238E27FC236}">
              <a16:creationId xmlns:a16="http://schemas.microsoft.com/office/drawing/2014/main" id="{C9EC81AD-055A-4AC2-A446-3DD47B609E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991" name="Text Box 73">
          <a:extLst>
            <a:ext uri="{FF2B5EF4-FFF2-40B4-BE49-F238E27FC236}">
              <a16:creationId xmlns:a16="http://schemas.microsoft.com/office/drawing/2014/main" id="{CC3244F0-DE89-47C5-B44A-B48C59AB5D6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D8F7D589-2395-47A0-9422-2BB9094C868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CFEBC333-62CE-449C-AB3E-B7C4C290A0B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94" name="Text Box 46">
          <a:extLst>
            <a:ext uri="{FF2B5EF4-FFF2-40B4-BE49-F238E27FC236}">
              <a16:creationId xmlns:a16="http://schemas.microsoft.com/office/drawing/2014/main" id="{3A26D257-F443-4841-8B36-6DD0C6D881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995" name="Text Box 43">
          <a:extLst>
            <a:ext uri="{FF2B5EF4-FFF2-40B4-BE49-F238E27FC236}">
              <a16:creationId xmlns:a16="http://schemas.microsoft.com/office/drawing/2014/main" id="{BB5F675F-6697-4C12-AA2F-411F869D2B8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96" name="Text Box 68">
          <a:extLst>
            <a:ext uri="{FF2B5EF4-FFF2-40B4-BE49-F238E27FC236}">
              <a16:creationId xmlns:a16="http://schemas.microsoft.com/office/drawing/2014/main" id="{8CABEB8E-36F0-49B5-B722-E3CAFE94550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97" name="Text Box 69">
          <a:extLst>
            <a:ext uri="{FF2B5EF4-FFF2-40B4-BE49-F238E27FC236}">
              <a16:creationId xmlns:a16="http://schemas.microsoft.com/office/drawing/2014/main" id="{C65EF713-9688-4D91-BB17-BA14276E9B0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98" name="Text Box 70">
          <a:extLst>
            <a:ext uri="{FF2B5EF4-FFF2-40B4-BE49-F238E27FC236}">
              <a16:creationId xmlns:a16="http://schemas.microsoft.com/office/drawing/2014/main" id="{43EDE5A4-5A55-4C38-887D-EDC1FFC8EF0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999" name="Text Box 71">
          <a:extLst>
            <a:ext uri="{FF2B5EF4-FFF2-40B4-BE49-F238E27FC236}">
              <a16:creationId xmlns:a16="http://schemas.microsoft.com/office/drawing/2014/main" id="{BDF8F897-0CC2-4B02-9AA7-94954269CCB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00" name="Text Box 72">
          <a:extLst>
            <a:ext uri="{FF2B5EF4-FFF2-40B4-BE49-F238E27FC236}">
              <a16:creationId xmlns:a16="http://schemas.microsoft.com/office/drawing/2014/main" id="{9332936F-78B1-4AD9-85F0-39844FDB338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01" name="Text Box 73">
          <a:extLst>
            <a:ext uri="{FF2B5EF4-FFF2-40B4-BE49-F238E27FC236}">
              <a16:creationId xmlns:a16="http://schemas.microsoft.com/office/drawing/2014/main" id="{2EDDBA9E-348D-4E2D-B5A4-A633CBC7E23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02" name="Text Box 46">
          <a:extLst>
            <a:ext uri="{FF2B5EF4-FFF2-40B4-BE49-F238E27FC236}">
              <a16:creationId xmlns:a16="http://schemas.microsoft.com/office/drawing/2014/main" id="{6618DD8D-2403-423B-B8D5-734562D47EB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03" name="Text Box 43">
          <a:extLst>
            <a:ext uri="{FF2B5EF4-FFF2-40B4-BE49-F238E27FC236}">
              <a16:creationId xmlns:a16="http://schemas.microsoft.com/office/drawing/2014/main" id="{D944A520-BBA3-4279-A92E-9308D6A9DE6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9D60BAAF-D370-498A-9D66-0ECF98C1F1E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05" name="Text Box 43">
          <a:extLst>
            <a:ext uri="{FF2B5EF4-FFF2-40B4-BE49-F238E27FC236}">
              <a16:creationId xmlns:a16="http://schemas.microsoft.com/office/drawing/2014/main" id="{D0533D04-A996-48E3-9B24-722750FD67D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AAC88AA1-2E5D-4330-A56D-5ABA20F98E9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007" name="Text Box 11">
          <a:extLst>
            <a:ext uri="{FF2B5EF4-FFF2-40B4-BE49-F238E27FC236}">
              <a16:creationId xmlns:a16="http://schemas.microsoft.com/office/drawing/2014/main" id="{67AE53C3-4835-4073-9B26-D0B68C613775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08" name="Text Box 65">
          <a:extLst>
            <a:ext uri="{FF2B5EF4-FFF2-40B4-BE49-F238E27FC236}">
              <a16:creationId xmlns:a16="http://schemas.microsoft.com/office/drawing/2014/main" id="{D342A0C2-C028-4E38-8F85-6CC0E06C56C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09" name="Text Box 91">
          <a:extLst>
            <a:ext uri="{FF2B5EF4-FFF2-40B4-BE49-F238E27FC236}">
              <a16:creationId xmlns:a16="http://schemas.microsoft.com/office/drawing/2014/main" id="{06E66FDF-5E1C-456F-B0BA-8D110AE0C8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10" name="Text Box 65">
          <a:extLst>
            <a:ext uri="{FF2B5EF4-FFF2-40B4-BE49-F238E27FC236}">
              <a16:creationId xmlns:a16="http://schemas.microsoft.com/office/drawing/2014/main" id="{75CD676E-4288-4FD5-953A-B0DED0B9CC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11" name="Text Box 91">
          <a:extLst>
            <a:ext uri="{FF2B5EF4-FFF2-40B4-BE49-F238E27FC236}">
              <a16:creationId xmlns:a16="http://schemas.microsoft.com/office/drawing/2014/main" id="{5480C949-11E9-4557-ADE3-29F57E10A7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012" name="Text Box 46">
          <a:extLst>
            <a:ext uri="{FF2B5EF4-FFF2-40B4-BE49-F238E27FC236}">
              <a16:creationId xmlns:a16="http://schemas.microsoft.com/office/drawing/2014/main" id="{BFB75835-542B-4963-9B62-417430DE9A5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013" name="Text Box 43">
          <a:extLst>
            <a:ext uri="{FF2B5EF4-FFF2-40B4-BE49-F238E27FC236}">
              <a16:creationId xmlns:a16="http://schemas.microsoft.com/office/drawing/2014/main" id="{1264FF79-B8FE-405C-A966-8A1090259CE8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14" name="Text Box 68">
          <a:extLst>
            <a:ext uri="{FF2B5EF4-FFF2-40B4-BE49-F238E27FC236}">
              <a16:creationId xmlns:a16="http://schemas.microsoft.com/office/drawing/2014/main" id="{C9A4F91F-F18C-498E-8747-228B616F734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15" name="Text Box 69">
          <a:extLst>
            <a:ext uri="{FF2B5EF4-FFF2-40B4-BE49-F238E27FC236}">
              <a16:creationId xmlns:a16="http://schemas.microsoft.com/office/drawing/2014/main" id="{F9299554-9572-487C-ABAC-4C0880FE239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16" name="Text Box 70">
          <a:extLst>
            <a:ext uri="{FF2B5EF4-FFF2-40B4-BE49-F238E27FC236}">
              <a16:creationId xmlns:a16="http://schemas.microsoft.com/office/drawing/2014/main" id="{DE39D1AD-B9FA-4761-B4D0-D4500337C0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17" name="Text Box 71">
          <a:extLst>
            <a:ext uri="{FF2B5EF4-FFF2-40B4-BE49-F238E27FC236}">
              <a16:creationId xmlns:a16="http://schemas.microsoft.com/office/drawing/2014/main" id="{06E647E2-EC05-4244-A6A2-0A5F7F1A8BB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18" name="Text Box 72">
          <a:extLst>
            <a:ext uri="{FF2B5EF4-FFF2-40B4-BE49-F238E27FC236}">
              <a16:creationId xmlns:a16="http://schemas.microsoft.com/office/drawing/2014/main" id="{C66B1A13-4ABE-48A7-A820-22B0597D75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19" name="Text Box 73">
          <a:extLst>
            <a:ext uri="{FF2B5EF4-FFF2-40B4-BE49-F238E27FC236}">
              <a16:creationId xmlns:a16="http://schemas.microsoft.com/office/drawing/2014/main" id="{FBB391ED-C08F-4905-9870-82B82B571C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E013A037-7BBA-4180-9B29-D558E779967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21" name="Text Box 43">
          <a:extLst>
            <a:ext uri="{FF2B5EF4-FFF2-40B4-BE49-F238E27FC236}">
              <a16:creationId xmlns:a16="http://schemas.microsoft.com/office/drawing/2014/main" id="{5C084F08-FCDA-4217-AA56-3B57E4E95F7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A467F5D7-6BBD-4529-8473-57E48E85BA2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23" name="Text Box 43">
          <a:extLst>
            <a:ext uri="{FF2B5EF4-FFF2-40B4-BE49-F238E27FC236}">
              <a16:creationId xmlns:a16="http://schemas.microsoft.com/office/drawing/2014/main" id="{CBD2D570-CF95-418D-BAC0-E9DB4B7B83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24" name="Text Box 68">
          <a:extLst>
            <a:ext uri="{FF2B5EF4-FFF2-40B4-BE49-F238E27FC236}">
              <a16:creationId xmlns:a16="http://schemas.microsoft.com/office/drawing/2014/main" id="{C811F26A-2E9F-4671-BA96-BEFB2FDF2C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25" name="Text Box 69">
          <a:extLst>
            <a:ext uri="{FF2B5EF4-FFF2-40B4-BE49-F238E27FC236}">
              <a16:creationId xmlns:a16="http://schemas.microsoft.com/office/drawing/2014/main" id="{15AB0EFF-99D9-4087-95A9-43EDC73DBE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26" name="Text Box 70">
          <a:extLst>
            <a:ext uri="{FF2B5EF4-FFF2-40B4-BE49-F238E27FC236}">
              <a16:creationId xmlns:a16="http://schemas.microsoft.com/office/drawing/2014/main" id="{B621D658-4E60-400D-89F8-2F99E3D95C8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27" name="Text Box 71">
          <a:extLst>
            <a:ext uri="{FF2B5EF4-FFF2-40B4-BE49-F238E27FC236}">
              <a16:creationId xmlns:a16="http://schemas.microsoft.com/office/drawing/2014/main" id="{5DF7BFC8-EBD8-469A-A7BA-18E7652E12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28" name="Text Box 72">
          <a:extLst>
            <a:ext uri="{FF2B5EF4-FFF2-40B4-BE49-F238E27FC236}">
              <a16:creationId xmlns:a16="http://schemas.microsoft.com/office/drawing/2014/main" id="{CB09AA7D-A216-45F4-8C51-B11E4F58FC3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29" name="Text Box 73">
          <a:extLst>
            <a:ext uri="{FF2B5EF4-FFF2-40B4-BE49-F238E27FC236}">
              <a16:creationId xmlns:a16="http://schemas.microsoft.com/office/drawing/2014/main" id="{682412B9-B3E6-488C-8720-D88548C4CDA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30" name="Text Box 46">
          <a:extLst>
            <a:ext uri="{FF2B5EF4-FFF2-40B4-BE49-F238E27FC236}">
              <a16:creationId xmlns:a16="http://schemas.microsoft.com/office/drawing/2014/main" id="{36CD8A95-3512-4784-9312-57E72A96501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31" name="Text Box 43">
          <a:extLst>
            <a:ext uri="{FF2B5EF4-FFF2-40B4-BE49-F238E27FC236}">
              <a16:creationId xmlns:a16="http://schemas.microsoft.com/office/drawing/2014/main" id="{2E1EBBFC-DB8D-4327-B2F8-EFA4A00267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32" name="Text Box 46">
          <a:extLst>
            <a:ext uri="{FF2B5EF4-FFF2-40B4-BE49-F238E27FC236}">
              <a16:creationId xmlns:a16="http://schemas.microsoft.com/office/drawing/2014/main" id="{52A6B5E0-996D-4822-92E9-D8ECA14C943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39B54B63-9DBC-45DE-9762-90759D14A4D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34" name="Text Box 68">
          <a:extLst>
            <a:ext uri="{FF2B5EF4-FFF2-40B4-BE49-F238E27FC236}">
              <a16:creationId xmlns:a16="http://schemas.microsoft.com/office/drawing/2014/main" id="{9C4420F1-641A-4011-98F1-79383D865C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35" name="Text Box 69">
          <a:extLst>
            <a:ext uri="{FF2B5EF4-FFF2-40B4-BE49-F238E27FC236}">
              <a16:creationId xmlns:a16="http://schemas.microsoft.com/office/drawing/2014/main" id="{476E77C2-E3EA-465E-88DA-F16FBFB1D3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36" name="Text Box 70">
          <a:extLst>
            <a:ext uri="{FF2B5EF4-FFF2-40B4-BE49-F238E27FC236}">
              <a16:creationId xmlns:a16="http://schemas.microsoft.com/office/drawing/2014/main" id="{41AE730B-3B6F-4BCB-95DD-80F4C1B128B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37" name="Text Box 71">
          <a:extLst>
            <a:ext uri="{FF2B5EF4-FFF2-40B4-BE49-F238E27FC236}">
              <a16:creationId xmlns:a16="http://schemas.microsoft.com/office/drawing/2014/main" id="{37474CB7-A99E-4A90-B046-89D2033DA61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38" name="Text Box 72">
          <a:extLst>
            <a:ext uri="{FF2B5EF4-FFF2-40B4-BE49-F238E27FC236}">
              <a16:creationId xmlns:a16="http://schemas.microsoft.com/office/drawing/2014/main" id="{D7549471-CA65-40F2-BBCC-5FA757E240F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39" name="Text Box 73">
          <a:extLst>
            <a:ext uri="{FF2B5EF4-FFF2-40B4-BE49-F238E27FC236}">
              <a16:creationId xmlns:a16="http://schemas.microsoft.com/office/drawing/2014/main" id="{11C78155-4F2A-4342-A266-862D6ACF193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A4309BE0-D5FC-467A-B6A5-069E834B51E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41" name="Text Box 43">
          <a:extLst>
            <a:ext uri="{FF2B5EF4-FFF2-40B4-BE49-F238E27FC236}">
              <a16:creationId xmlns:a16="http://schemas.microsoft.com/office/drawing/2014/main" id="{C74B9B8E-5636-4C2C-BEFB-F772A0D6347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42" name="Text Box 46">
          <a:extLst>
            <a:ext uri="{FF2B5EF4-FFF2-40B4-BE49-F238E27FC236}">
              <a16:creationId xmlns:a16="http://schemas.microsoft.com/office/drawing/2014/main" id="{1D952070-AA90-47F3-B876-C24B17793AA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43" name="Text Box 43">
          <a:extLst>
            <a:ext uri="{FF2B5EF4-FFF2-40B4-BE49-F238E27FC236}">
              <a16:creationId xmlns:a16="http://schemas.microsoft.com/office/drawing/2014/main" id="{48498457-F4C7-4886-8B35-936E8D5D34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44" name="Text Box 65">
          <a:extLst>
            <a:ext uri="{FF2B5EF4-FFF2-40B4-BE49-F238E27FC236}">
              <a16:creationId xmlns:a16="http://schemas.microsoft.com/office/drawing/2014/main" id="{D2144350-7ECA-4C52-AD2C-8F27946200B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45" name="Text Box 91">
          <a:extLst>
            <a:ext uri="{FF2B5EF4-FFF2-40B4-BE49-F238E27FC236}">
              <a16:creationId xmlns:a16="http://schemas.microsoft.com/office/drawing/2014/main" id="{64D801F0-B6B8-4D6D-A62B-EBA9F0755C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46" name="Text Box 65">
          <a:extLst>
            <a:ext uri="{FF2B5EF4-FFF2-40B4-BE49-F238E27FC236}">
              <a16:creationId xmlns:a16="http://schemas.microsoft.com/office/drawing/2014/main" id="{4CC2CACE-79EC-4157-9AA0-112B77B9B3E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47" name="Text Box 91">
          <a:extLst>
            <a:ext uri="{FF2B5EF4-FFF2-40B4-BE49-F238E27FC236}">
              <a16:creationId xmlns:a16="http://schemas.microsoft.com/office/drawing/2014/main" id="{18632086-48A0-4129-B10C-7E66B22C56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48" name="Text Box 68">
          <a:extLst>
            <a:ext uri="{FF2B5EF4-FFF2-40B4-BE49-F238E27FC236}">
              <a16:creationId xmlns:a16="http://schemas.microsoft.com/office/drawing/2014/main" id="{910D8CC1-B0FB-4B88-BA77-33838FD9576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49" name="Text Box 69">
          <a:extLst>
            <a:ext uri="{FF2B5EF4-FFF2-40B4-BE49-F238E27FC236}">
              <a16:creationId xmlns:a16="http://schemas.microsoft.com/office/drawing/2014/main" id="{A65423E9-4161-44C1-BC46-1170403895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50" name="Text Box 70">
          <a:extLst>
            <a:ext uri="{FF2B5EF4-FFF2-40B4-BE49-F238E27FC236}">
              <a16:creationId xmlns:a16="http://schemas.microsoft.com/office/drawing/2014/main" id="{7D2D876D-1F31-4958-BF95-68923016AB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51" name="Text Box 71">
          <a:extLst>
            <a:ext uri="{FF2B5EF4-FFF2-40B4-BE49-F238E27FC236}">
              <a16:creationId xmlns:a16="http://schemas.microsoft.com/office/drawing/2014/main" id="{CBA02DAA-BF6C-41AA-9FFA-9F0F8D6A52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52" name="Text Box 72">
          <a:extLst>
            <a:ext uri="{FF2B5EF4-FFF2-40B4-BE49-F238E27FC236}">
              <a16:creationId xmlns:a16="http://schemas.microsoft.com/office/drawing/2014/main" id="{A32004D4-3C95-487B-80C2-8037ED624FF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53" name="Text Box 73">
          <a:extLst>
            <a:ext uri="{FF2B5EF4-FFF2-40B4-BE49-F238E27FC236}">
              <a16:creationId xmlns:a16="http://schemas.microsoft.com/office/drawing/2014/main" id="{DF0DDE89-E2F2-4442-8EA7-A4489978A3D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54" name="Text Box 46">
          <a:extLst>
            <a:ext uri="{FF2B5EF4-FFF2-40B4-BE49-F238E27FC236}">
              <a16:creationId xmlns:a16="http://schemas.microsoft.com/office/drawing/2014/main" id="{CC9DFC4B-1900-4CB3-B17E-790AF5D7A4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55" name="Text Box 43">
          <a:extLst>
            <a:ext uri="{FF2B5EF4-FFF2-40B4-BE49-F238E27FC236}">
              <a16:creationId xmlns:a16="http://schemas.microsoft.com/office/drawing/2014/main" id="{3C413FC5-B0AB-47D9-BECD-6C79D395FE1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E72218D0-75E1-40D1-BA01-0F39F5DBD9A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57" name="Text Box 43">
          <a:extLst>
            <a:ext uri="{FF2B5EF4-FFF2-40B4-BE49-F238E27FC236}">
              <a16:creationId xmlns:a16="http://schemas.microsoft.com/office/drawing/2014/main" id="{09226B71-D0A6-4686-B729-B8634250DC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58" name="Text Box 68">
          <a:extLst>
            <a:ext uri="{FF2B5EF4-FFF2-40B4-BE49-F238E27FC236}">
              <a16:creationId xmlns:a16="http://schemas.microsoft.com/office/drawing/2014/main" id="{C6870C7B-C2A9-4A2C-BFE9-BB1DE19E591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59" name="Text Box 69">
          <a:extLst>
            <a:ext uri="{FF2B5EF4-FFF2-40B4-BE49-F238E27FC236}">
              <a16:creationId xmlns:a16="http://schemas.microsoft.com/office/drawing/2014/main" id="{C77961FB-4F94-4655-808A-18357BFD0F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60" name="Text Box 70">
          <a:extLst>
            <a:ext uri="{FF2B5EF4-FFF2-40B4-BE49-F238E27FC236}">
              <a16:creationId xmlns:a16="http://schemas.microsoft.com/office/drawing/2014/main" id="{C614BD71-5F82-4CA7-9E08-2B63347A4F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61" name="Text Box 71">
          <a:extLst>
            <a:ext uri="{FF2B5EF4-FFF2-40B4-BE49-F238E27FC236}">
              <a16:creationId xmlns:a16="http://schemas.microsoft.com/office/drawing/2014/main" id="{5C37E914-1B68-4C92-A92B-BE79EBF02DC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62" name="Text Box 72">
          <a:extLst>
            <a:ext uri="{FF2B5EF4-FFF2-40B4-BE49-F238E27FC236}">
              <a16:creationId xmlns:a16="http://schemas.microsoft.com/office/drawing/2014/main" id="{5D6A8F2C-B7DB-409E-A428-035F81DDB3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63" name="Text Box 73">
          <a:extLst>
            <a:ext uri="{FF2B5EF4-FFF2-40B4-BE49-F238E27FC236}">
              <a16:creationId xmlns:a16="http://schemas.microsoft.com/office/drawing/2014/main" id="{BF1A95E5-F584-4398-B128-54CBAAA4D6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13FAD7E0-A324-402C-B760-20B58EC0E6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65" name="Text Box 43">
          <a:extLst>
            <a:ext uri="{FF2B5EF4-FFF2-40B4-BE49-F238E27FC236}">
              <a16:creationId xmlns:a16="http://schemas.microsoft.com/office/drawing/2014/main" id="{1B1BA465-7106-4D04-8E5D-9C0DA9F765B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66" name="Text Box 46">
          <a:extLst>
            <a:ext uri="{FF2B5EF4-FFF2-40B4-BE49-F238E27FC236}">
              <a16:creationId xmlns:a16="http://schemas.microsoft.com/office/drawing/2014/main" id="{3CC93E1E-EB96-4B97-B327-4016874E0CF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C4D40747-8681-422C-ACAC-4E1814365C2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68" name="Text Box 68">
          <a:extLst>
            <a:ext uri="{FF2B5EF4-FFF2-40B4-BE49-F238E27FC236}">
              <a16:creationId xmlns:a16="http://schemas.microsoft.com/office/drawing/2014/main" id="{3A65B64D-FBA3-4D34-B3B4-963F1FC7755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69" name="Text Box 69">
          <a:extLst>
            <a:ext uri="{FF2B5EF4-FFF2-40B4-BE49-F238E27FC236}">
              <a16:creationId xmlns:a16="http://schemas.microsoft.com/office/drawing/2014/main" id="{1FEC4170-80B5-4D9A-A3D8-BDA4B193B9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70" name="Text Box 70">
          <a:extLst>
            <a:ext uri="{FF2B5EF4-FFF2-40B4-BE49-F238E27FC236}">
              <a16:creationId xmlns:a16="http://schemas.microsoft.com/office/drawing/2014/main" id="{05112482-74F9-46B1-9E7B-6B42A04549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71" name="Text Box 71">
          <a:extLst>
            <a:ext uri="{FF2B5EF4-FFF2-40B4-BE49-F238E27FC236}">
              <a16:creationId xmlns:a16="http://schemas.microsoft.com/office/drawing/2014/main" id="{FAF54F81-0A9E-44B0-A55E-0E712663C1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72" name="Text Box 72">
          <a:extLst>
            <a:ext uri="{FF2B5EF4-FFF2-40B4-BE49-F238E27FC236}">
              <a16:creationId xmlns:a16="http://schemas.microsoft.com/office/drawing/2014/main" id="{53C898CE-E7FA-4FCA-935D-41E7D1F1845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073" name="Text Box 73">
          <a:extLst>
            <a:ext uri="{FF2B5EF4-FFF2-40B4-BE49-F238E27FC236}">
              <a16:creationId xmlns:a16="http://schemas.microsoft.com/office/drawing/2014/main" id="{E797EA4B-E454-437F-AAD1-19B2FEB345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74" name="Text Box 46">
          <a:extLst>
            <a:ext uri="{FF2B5EF4-FFF2-40B4-BE49-F238E27FC236}">
              <a16:creationId xmlns:a16="http://schemas.microsoft.com/office/drawing/2014/main" id="{11A56492-1E91-4D03-A362-625BC890988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75" name="Text Box 43">
          <a:extLst>
            <a:ext uri="{FF2B5EF4-FFF2-40B4-BE49-F238E27FC236}">
              <a16:creationId xmlns:a16="http://schemas.microsoft.com/office/drawing/2014/main" id="{518A3779-0F42-4D20-A7B7-B2671300F24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D2596AFE-1286-449F-BA61-A23E2EA208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77" name="Text Box 43">
          <a:extLst>
            <a:ext uri="{FF2B5EF4-FFF2-40B4-BE49-F238E27FC236}">
              <a16:creationId xmlns:a16="http://schemas.microsoft.com/office/drawing/2014/main" id="{7B34CF53-C3D6-48E6-A683-3E021935BD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78" name="Text Box 65">
          <a:extLst>
            <a:ext uri="{FF2B5EF4-FFF2-40B4-BE49-F238E27FC236}">
              <a16:creationId xmlns:a16="http://schemas.microsoft.com/office/drawing/2014/main" id="{3F487EC1-0EE8-466F-B03E-924C0D91097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79" name="Text Box 91">
          <a:extLst>
            <a:ext uri="{FF2B5EF4-FFF2-40B4-BE49-F238E27FC236}">
              <a16:creationId xmlns:a16="http://schemas.microsoft.com/office/drawing/2014/main" id="{719584E4-DDD2-4008-8DC1-507767C887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80" name="Text Box 65">
          <a:extLst>
            <a:ext uri="{FF2B5EF4-FFF2-40B4-BE49-F238E27FC236}">
              <a16:creationId xmlns:a16="http://schemas.microsoft.com/office/drawing/2014/main" id="{B5B0030B-82FF-43B6-83E5-0FE5CE8159A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081" name="Text Box 91">
          <a:extLst>
            <a:ext uri="{FF2B5EF4-FFF2-40B4-BE49-F238E27FC236}">
              <a16:creationId xmlns:a16="http://schemas.microsoft.com/office/drawing/2014/main" id="{0E952503-9828-4652-92BE-1FB50441B93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D12E1CA9-76C4-452B-9EA2-5A8D614D658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2F78F704-4A14-4E8D-973C-AF441B2C6C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D1173597-5F33-40B3-92E9-ACA8C7BEF44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0A3EA612-7948-4016-8EDA-0192F7A5E3F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2CBF9967-ECAF-4170-9940-58944B78366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1CFA394D-82F6-4874-BE57-733EACFFC5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88" name="Text Box 46">
          <a:extLst>
            <a:ext uri="{FF2B5EF4-FFF2-40B4-BE49-F238E27FC236}">
              <a16:creationId xmlns:a16="http://schemas.microsoft.com/office/drawing/2014/main" id="{F20E870C-6752-45F3-B272-21BB544F61D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89" name="Text Box 43">
          <a:extLst>
            <a:ext uri="{FF2B5EF4-FFF2-40B4-BE49-F238E27FC236}">
              <a16:creationId xmlns:a16="http://schemas.microsoft.com/office/drawing/2014/main" id="{D3457C4A-E831-47DC-B76E-78AF6A442EF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90" name="Text Box 46">
          <a:extLst>
            <a:ext uri="{FF2B5EF4-FFF2-40B4-BE49-F238E27FC236}">
              <a16:creationId xmlns:a16="http://schemas.microsoft.com/office/drawing/2014/main" id="{EBE825C5-F416-4A96-A19A-176628A765A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91" name="Text Box 43">
          <a:extLst>
            <a:ext uri="{FF2B5EF4-FFF2-40B4-BE49-F238E27FC236}">
              <a16:creationId xmlns:a16="http://schemas.microsoft.com/office/drawing/2014/main" id="{E8AC3E29-80D6-4BF8-8D8D-9EC71E69BD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0146BD4E-376A-4F5E-BEC3-99B3121B82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BAF7BE9F-2927-47B6-A28E-50174E9D88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DFFA7B44-5613-4415-8B76-21232145FC4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A2BF0FC2-60D7-475B-85FD-3D0AB5AF33C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89F5D165-F446-46FB-B1DE-CB4043B2630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3F7C4C7-1364-4C4D-A7A2-BE6CAD397C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0EA9FE16-3397-474B-B69C-A73DFE8886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099" name="Text Box 43">
          <a:extLst>
            <a:ext uri="{FF2B5EF4-FFF2-40B4-BE49-F238E27FC236}">
              <a16:creationId xmlns:a16="http://schemas.microsoft.com/office/drawing/2014/main" id="{A34B173E-1C44-42FC-931C-CADA9A0145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4EB33602-3664-418E-9F86-123A67E8155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01" name="Text Box 43">
          <a:extLst>
            <a:ext uri="{FF2B5EF4-FFF2-40B4-BE49-F238E27FC236}">
              <a16:creationId xmlns:a16="http://schemas.microsoft.com/office/drawing/2014/main" id="{ADE53343-CDC3-4B2A-A990-B173A471D47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02" name="Text Box 68">
          <a:extLst>
            <a:ext uri="{FF2B5EF4-FFF2-40B4-BE49-F238E27FC236}">
              <a16:creationId xmlns:a16="http://schemas.microsoft.com/office/drawing/2014/main" id="{13EC25D3-64FA-47A2-AB02-48205D552F9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03" name="Text Box 69">
          <a:extLst>
            <a:ext uri="{FF2B5EF4-FFF2-40B4-BE49-F238E27FC236}">
              <a16:creationId xmlns:a16="http://schemas.microsoft.com/office/drawing/2014/main" id="{B5E1C9B0-FD86-4E03-9511-7A0FBF0B275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04" name="Text Box 70">
          <a:extLst>
            <a:ext uri="{FF2B5EF4-FFF2-40B4-BE49-F238E27FC236}">
              <a16:creationId xmlns:a16="http://schemas.microsoft.com/office/drawing/2014/main" id="{88C9ED00-C6DC-40D0-9892-5BC2D673E7E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05" name="Text Box 71">
          <a:extLst>
            <a:ext uri="{FF2B5EF4-FFF2-40B4-BE49-F238E27FC236}">
              <a16:creationId xmlns:a16="http://schemas.microsoft.com/office/drawing/2014/main" id="{5E2CE62E-401B-4407-87FD-E0C94CBB7D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06" name="Text Box 72">
          <a:extLst>
            <a:ext uri="{FF2B5EF4-FFF2-40B4-BE49-F238E27FC236}">
              <a16:creationId xmlns:a16="http://schemas.microsoft.com/office/drawing/2014/main" id="{0ECD3F9E-D976-4901-956D-5592B8946F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07" name="Text Box 73">
          <a:extLst>
            <a:ext uri="{FF2B5EF4-FFF2-40B4-BE49-F238E27FC236}">
              <a16:creationId xmlns:a16="http://schemas.microsoft.com/office/drawing/2014/main" id="{EB0F31A2-5704-40AE-897F-DBC253D403F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C1C77F9A-9F22-40D1-98AA-B3CD99047D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09" name="Text Box 43">
          <a:extLst>
            <a:ext uri="{FF2B5EF4-FFF2-40B4-BE49-F238E27FC236}">
              <a16:creationId xmlns:a16="http://schemas.microsoft.com/office/drawing/2014/main" id="{858909A8-2C2C-42EA-A7E0-6C501F59C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0FD1DDCF-E1C3-4793-A393-EE60D6CFBC7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5B9638B6-D9A2-476C-A406-21A76F86EA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112" name="Text Box 65">
          <a:extLst>
            <a:ext uri="{FF2B5EF4-FFF2-40B4-BE49-F238E27FC236}">
              <a16:creationId xmlns:a16="http://schemas.microsoft.com/office/drawing/2014/main" id="{AADEF2F9-CC8A-4A94-9607-DE3137378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113" name="Text Box 91">
          <a:extLst>
            <a:ext uri="{FF2B5EF4-FFF2-40B4-BE49-F238E27FC236}">
              <a16:creationId xmlns:a16="http://schemas.microsoft.com/office/drawing/2014/main" id="{ECD1B7C1-10C0-446B-867C-2B14C40B136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114" name="Text Box 65">
          <a:extLst>
            <a:ext uri="{FF2B5EF4-FFF2-40B4-BE49-F238E27FC236}">
              <a16:creationId xmlns:a16="http://schemas.microsoft.com/office/drawing/2014/main" id="{2F881B7D-1284-4FEA-9C61-98190560EE8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9C850F6F-7C4D-487A-AF78-2C704867265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16" name="Text Box 68">
          <a:extLst>
            <a:ext uri="{FF2B5EF4-FFF2-40B4-BE49-F238E27FC236}">
              <a16:creationId xmlns:a16="http://schemas.microsoft.com/office/drawing/2014/main" id="{10D7AE83-6EB2-45A6-B54C-93C6432E77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17" name="Text Box 69">
          <a:extLst>
            <a:ext uri="{FF2B5EF4-FFF2-40B4-BE49-F238E27FC236}">
              <a16:creationId xmlns:a16="http://schemas.microsoft.com/office/drawing/2014/main" id="{510A7D6A-A7B4-4D2A-996D-3E02CB4A5EA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18" name="Text Box 70">
          <a:extLst>
            <a:ext uri="{FF2B5EF4-FFF2-40B4-BE49-F238E27FC236}">
              <a16:creationId xmlns:a16="http://schemas.microsoft.com/office/drawing/2014/main" id="{2E51AFF0-5C35-4E46-93FD-E3236E96E4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19" name="Text Box 71">
          <a:extLst>
            <a:ext uri="{FF2B5EF4-FFF2-40B4-BE49-F238E27FC236}">
              <a16:creationId xmlns:a16="http://schemas.microsoft.com/office/drawing/2014/main" id="{A450CB0A-F855-4A28-966E-D1CDA774D0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20" name="Text Box 72">
          <a:extLst>
            <a:ext uri="{FF2B5EF4-FFF2-40B4-BE49-F238E27FC236}">
              <a16:creationId xmlns:a16="http://schemas.microsoft.com/office/drawing/2014/main" id="{6257799E-015F-47AF-85EA-49CCB64C70C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21" name="Text Box 73">
          <a:extLst>
            <a:ext uri="{FF2B5EF4-FFF2-40B4-BE49-F238E27FC236}">
              <a16:creationId xmlns:a16="http://schemas.microsoft.com/office/drawing/2014/main" id="{2D18BE98-E385-4C88-82AB-FE590667217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1747FF70-99AF-4F8F-AF28-35D4EB0A05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DB6D93DB-8409-4D96-B529-CB7965B924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09D31DE0-FA89-48C0-812D-9723E3CF0D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25" name="Text Box 43">
          <a:extLst>
            <a:ext uri="{FF2B5EF4-FFF2-40B4-BE49-F238E27FC236}">
              <a16:creationId xmlns:a16="http://schemas.microsoft.com/office/drawing/2014/main" id="{264C2AAE-C39C-486A-997F-C220C518B8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26" name="Text Box 68">
          <a:extLst>
            <a:ext uri="{FF2B5EF4-FFF2-40B4-BE49-F238E27FC236}">
              <a16:creationId xmlns:a16="http://schemas.microsoft.com/office/drawing/2014/main" id="{1CCAB45C-A5C7-4956-8C97-2EA6649EF95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27" name="Text Box 69">
          <a:extLst>
            <a:ext uri="{FF2B5EF4-FFF2-40B4-BE49-F238E27FC236}">
              <a16:creationId xmlns:a16="http://schemas.microsoft.com/office/drawing/2014/main" id="{A0BBEA48-0549-4B31-8DDE-5C8C966FDD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28" name="Text Box 70">
          <a:extLst>
            <a:ext uri="{FF2B5EF4-FFF2-40B4-BE49-F238E27FC236}">
              <a16:creationId xmlns:a16="http://schemas.microsoft.com/office/drawing/2014/main" id="{1C16D7A4-BFB6-4B82-9950-E3F35C4E28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29" name="Text Box 71">
          <a:extLst>
            <a:ext uri="{FF2B5EF4-FFF2-40B4-BE49-F238E27FC236}">
              <a16:creationId xmlns:a16="http://schemas.microsoft.com/office/drawing/2014/main" id="{7E52BAC8-B5E0-4E52-8199-5D6C3F3BB7B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30" name="Text Box 72">
          <a:extLst>
            <a:ext uri="{FF2B5EF4-FFF2-40B4-BE49-F238E27FC236}">
              <a16:creationId xmlns:a16="http://schemas.microsoft.com/office/drawing/2014/main" id="{F1E1D4A4-A724-475C-A8B3-DB6B114040F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31" name="Text Box 73">
          <a:extLst>
            <a:ext uri="{FF2B5EF4-FFF2-40B4-BE49-F238E27FC236}">
              <a16:creationId xmlns:a16="http://schemas.microsoft.com/office/drawing/2014/main" id="{37C05D39-6C10-453F-BEF8-CAA1793410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E50F843A-4117-4C2C-9C92-292D95AC52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94BBA13C-67A8-4105-8B46-755004209F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34" name="Text Box 46">
          <a:extLst>
            <a:ext uri="{FF2B5EF4-FFF2-40B4-BE49-F238E27FC236}">
              <a16:creationId xmlns:a16="http://schemas.microsoft.com/office/drawing/2014/main" id="{CCC42274-6D29-4E14-8A2A-CA2A3376CA1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id="{8FA4310A-15D0-4844-87D6-FADDFE9CCBA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36" name="Text Box 68">
          <a:extLst>
            <a:ext uri="{FF2B5EF4-FFF2-40B4-BE49-F238E27FC236}">
              <a16:creationId xmlns:a16="http://schemas.microsoft.com/office/drawing/2014/main" id="{55EDB976-AD03-4B60-82C7-7CD4754AE4F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37" name="Text Box 69">
          <a:extLst>
            <a:ext uri="{FF2B5EF4-FFF2-40B4-BE49-F238E27FC236}">
              <a16:creationId xmlns:a16="http://schemas.microsoft.com/office/drawing/2014/main" id="{25B06716-8954-4448-ACCB-1D0854AC52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38" name="Text Box 70">
          <a:extLst>
            <a:ext uri="{FF2B5EF4-FFF2-40B4-BE49-F238E27FC236}">
              <a16:creationId xmlns:a16="http://schemas.microsoft.com/office/drawing/2014/main" id="{55B60F3E-4671-4FB0-AC3C-25BB530833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39" name="Text Box 71">
          <a:extLst>
            <a:ext uri="{FF2B5EF4-FFF2-40B4-BE49-F238E27FC236}">
              <a16:creationId xmlns:a16="http://schemas.microsoft.com/office/drawing/2014/main" id="{D0F628F7-D9C1-4DC4-9429-0C6233C5C87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40" name="Text Box 72">
          <a:extLst>
            <a:ext uri="{FF2B5EF4-FFF2-40B4-BE49-F238E27FC236}">
              <a16:creationId xmlns:a16="http://schemas.microsoft.com/office/drawing/2014/main" id="{E6A48BF7-B036-4A75-BFF7-78E8CC08CB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141" name="Text Box 73">
          <a:extLst>
            <a:ext uri="{FF2B5EF4-FFF2-40B4-BE49-F238E27FC236}">
              <a16:creationId xmlns:a16="http://schemas.microsoft.com/office/drawing/2014/main" id="{69B38373-61D0-40A3-B4F4-B8330EEC3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42" name="Text Box 46">
          <a:extLst>
            <a:ext uri="{FF2B5EF4-FFF2-40B4-BE49-F238E27FC236}">
              <a16:creationId xmlns:a16="http://schemas.microsoft.com/office/drawing/2014/main" id="{2F6FE025-4019-4BE7-851B-3BD9603E484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43" name="Text Box 43">
          <a:extLst>
            <a:ext uri="{FF2B5EF4-FFF2-40B4-BE49-F238E27FC236}">
              <a16:creationId xmlns:a16="http://schemas.microsoft.com/office/drawing/2014/main" id="{93942D77-25DD-4DB4-AE04-54FF6CB7E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44" name="Text Box 46">
          <a:extLst>
            <a:ext uri="{FF2B5EF4-FFF2-40B4-BE49-F238E27FC236}">
              <a16:creationId xmlns:a16="http://schemas.microsoft.com/office/drawing/2014/main" id="{824EBD3C-33C1-40C4-BB86-FE6C8F8DC85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45" name="Text Box 43">
          <a:extLst>
            <a:ext uri="{FF2B5EF4-FFF2-40B4-BE49-F238E27FC236}">
              <a16:creationId xmlns:a16="http://schemas.microsoft.com/office/drawing/2014/main" id="{915E2713-9226-4543-B96D-5EFA88261D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146" name="Text Box 65">
          <a:extLst>
            <a:ext uri="{FF2B5EF4-FFF2-40B4-BE49-F238E27FC236}">
              <a16:creationId xmlns:a16="http://schemas.microsoft.com/office/drawing/2014/main" id="{12CB2A08-CDCD-4C91-98D3-14F68F083C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147" name="Text Box 91">
          <a:extLst>
            <a:ext uri="{FF2B5EF4-FFF2-40B4-BE49-F238E27FC236}">
              <a16:creationId xmlns:a16="http://schemas.microsoft.com/office/drawing/2014/main" id="{C3FA749F-5ECE-43B8-A027-8768439AEED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148" name="Text Box 65">
          <a:extLst>
            <a:ext uri="{FF2B5EF4-FFF2-40B4-BE49-F238E27FC236}">
              <a16:creationId xmlns:a16="http://schemas.microsoft.com/office/drawing/2014/main" id="{220AAED9-8D9A-43F5-A857-EF9C25F024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149" name="Text Box 91">
          <a:extLst>
            <a:ext uri="{FF2B5EF4-FFF2-40B4-BE49-F238E27FC236}">
              <a16:creationId xmlns:a16="http://schemas.microsoft.com/office/drawing/2014/main" id="{84515802-C422-47EF-A4F1-05AB2F37F08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7E6C74F9-D226-4C69-841F-FC2879554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084BB71D-E3DE-4C8F-B9C8-D38BDF3240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6B56FE78-4AF5-42AB-BBA6-131235EE53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6E980F88-A5AC-4272-A8E4-33D33B4854A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3E3214E4-A72C-4328-8D2C-AE6985566DA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9F858F41-5139-4465-8E7E-DA5F99B50D7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CCA1F642-E901-44D4-861B-7DF896171A7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2CA2F48D-C92F-44F0-AB80-B072A8FC353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E672A39D-7AB7-48F7-8B19-90075A723F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AE99A1F0-498A-4225-A9C2-91B64D0E6E5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E1BE6925-0616-48B2-8E46-3EE12E961A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5A878AF2-CCDB-4B70-BF63-4474E4B55C9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1B4242B6-A039-4580-B551-F05A4C74E49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6648B070-BB92-4E7E-B288-9E629949F49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77405330-64AF-409D-A4F0-C801338A4E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26727B9A-1C4D-4436-859F-4FF6DAF7BA0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ECB49583-C1D1-4B78-ABB0-AA02DBDC8CA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391EB6E0-18EE-42CD-BA36-431BC06B5E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60DCAFCD-AC93-4EEF-BAB0-2AF047162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168E63DD-C300-47C5-AB30-269356CB95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1E1968E6-5644-413A-B037-4DA0000EADF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C32F4A7F-0637-484C-B2EA-211861B92C3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2" name="Text Box 10">
          <a:extLst>
            <a:ext uri="{FF2B5EF4-FFF2-40B4-BE49-F238E27FC236}">
              <a16:creationId xmlns:a16="http://schemas.microsoft.com/office/drawing/2014/main" id="{77D8226A-8358-4DEB-BBD3-49B4CFFA019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3" name="Text Box 11">
          <a:extLst>
            <a:ext uri="{FF2B5EF4-FFF2-40B4-BE49-F238E27FC236}">
              <a16:creationId xmlns:a16="http://schemas.microsoft.com/office/drawing/2014/main" id="{3C125DA6-AA7B-44F1-8AB4-585625753C1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AC4A68EA-079F-4E96-B201-5210D3EC832E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5" name="Text Box 11">
          <a:extLst>
            <a:ext uri="{FF2B5EF4-FFF2-40B4-BE49-F238E27FC236}">
              <a16:creationId xmlns:a16="http://schemas.microsoft.com/office/drawing/2014/main" id="{910CF672-9C8B-4E2D-9FEF-CEC92D0AB87C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E8CB4B01-C432-42A1-AB72-97BDA033872B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177" name="Text Box 11">
          <a:extLst>
            <a:ext uri="{FF2B5EF4-FFF2-40B4-BE49-F238E27FC236}">
              <a16:creationId xmlns:a16="http://schemas.microsoft.com/office/drawing/2014/main" id="{F2B8854C-0166-4131-B6BD-26B7BEAD36C8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178" name="Text Box 68">
          <a:extLst>
            <a:ext uri="{FF2B5EF4-FFF2-40B4-BE49-F238E27FC236}">
              <a16:creationId xmlns:a16="http://schemas.microsoft.com/office/drawing/2014/main" id="{D5EA8459-3A0A-45B2-9EA8-F783DA69E6D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179" name="Text Box 69">
          <a:extLst>
            <a:ext uri="{FF2B5EF4-FFF2-40B4-BE49-F238E27FC236}">
              <a16:creationId xmlns:a16="http://schemas.microsoft.com/office/drawing/2014/main" id="{B0982B2D-FD54-4D36-97C0-F64EBA00878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180" name="Text Box 70">
          <a:extLst>
            <a:ext uri="{FF2B5EF4-FFF2-40B4-BE49-F238E27FC236}">
              <a16:creationId xmlns:a16="http://schemas.microsoft.com/office/drawing/2014/main" id="{7D888B4A-3170-4588-A0DC-5714B073F32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181" name="Text Box 71">
          <a:extLst>
            <a:ext uri="{FF2B5EF4-FFF2-40B4-BE49-F238E27FC236}">
              <a16:creationId xmlns:a16="http://schemas.microsoft.com/office/drawing/2014/main" id="{98035D7E-8AB9-4C2C-8E9A-F90DFF23192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182" name="Text Box 72">
          <a:extLst>
            <a:ext uri="{FF2B5EF4-FFF2-40B4-BE49-F238E27FC236}">
              <a16:creationId xmlns:a16="http://schemas.microsoft.com/office/drawing/2014/main" id="{7F809BF9-2FFF-4437-A529-D1A9A90B8CC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183" name="Text Box 73">
          <a:extLst>
            <a:ext uri="{FF2B5EF4-FFF2-40B4-BE49-F238E27FC236}">
              <a16:creationId xmlns:a16="http://schemas.microsoft.com/office/drawing/2014/main" id="{6A5A7908-CFBC-4FF6-AAD3-0450262B37C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170A2202-63BD-404D-BD11-CCED7605830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9B926500-4387-4B24-B275-3334C827FBE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186" name="Text Box 46">
          <a:extLst>
            <a:ext uri="{FF2B5EF4-FFF2-40B4-BE49-F238E27FC236}">
              <a16:creationId xmlns:a16="http://schemas.microsoft.com/office/drawing/2014/main" id="{EB550360-3A89-4F7A-A847-7B772FBBB86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187" name="Text Box 43">
          <a:extLst>
            <a:ext uri="{FF2B5EF4-FFF2-40B4-BE49-F238E27FC236}">
              <a16:creationId xmlns:a16="http://schemas.microsoft.com/office/drawing/2014/main" id="{50409EA6-EEB7-4FC1-BC01-083DF5CEAC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188" name="Text Box 10">
          <a:extLst>
            <a:ext uri="{FF2B5EF4-FFF2-40B4-BE49-F238E27FC236}">
              <a16:creationId xmlns:a16="http://schemas.microsoft.com/office/drawing/2014/main" id="{0D7CD256-FC73-4365-8C89-3934363B5AC1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189" name="Text Box 11">
          <a:extLst>
            <a:ext uri="{FF2B5EF4-FFF2-40B4-BE49-F238E27FC236}">
              <a16:creationId xmlns:a16="http://schemas.microsoft.com/office/drawing/2014/main" id="{BC015A47-310E-40BC-B9E7-0A60261E312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190" name="Text Box 65">
          <a:extLst>
            <a:ext uri="{FF2B5EF4-FFF2-40B4-BE49-F238E27FC236}">
              <a16:creationId xmlns:a16="http://schemas.microsoft.com/office/drawing/2014/main" id="{5CD1F6FC-7FE8-4C1C-BB2A-CA5090F913A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191" name="Text Box 91">
          <a:extLst>
            <a:ext uri="{FF2B5EF4-FFF2-40B4-BE49-F238E27FC236}">
              <a16:creationId xmlns:a16="http://schemas.microsoft.com/office/drawing/2014/main" id="{1E21BB2B-65DF-4014-B435-45E0E14D64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192" name="Text Box 65">
          <a:extLst>
            <a:ext uri="{FF2B5EF4-FFF2-40B4-BE49-F238E27FC236}">
              <a16:creationId xmlns:a16="http://schemas.microsoft.com/office/drawing/2014/main" id="{CC520D34-7486-4077-B521-B7E6ECCBE6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193" name="Text Box 91">
          <a:extLst>
            <a:ext uri="{FF2B5EF4-FFF2-40B4-BE49-F238E27FC236}">
              <a16:creationId xmlns:a16="http://schemas.microsoft.com/office/drawing/2014/main" id="{9456A3B2-C4BC-4DEE-880F-B11DECFEF9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194" name="Text Box 46">
          <a:extLst>
            <a:ext uri="{FF2B5EF4-FFF2-40B4-BE49-F238E27FC236}">
              <a16:creationId xmlns:a16="http://schemas.microsoft.com/office/drawing/2014/main" id="{8A27F8E2-91D6-4A43-9E09-1C51065372B1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id="{F5CD40D3-DFE7-43F9-BA12-3165CE7AE1B8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196" name="Text Box 68">
          <a:extLst>
            <a:ext uri="{FF2B5EF4-FFF2-40B4-BE49-F238E27FC236}">
              <a16:creationId xmlns:a16="http://schemas.microsoft.com/office/drawing/2014/main" id="{51CD6D83-85DD-44F9-BC2F-2A5EF00A1F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197" name="Text Box 69">
          <a:extLst>
            <a:ext uri="{FF2B5EF4-FFF2-40B4-BE49-F238E27FC236}">
              <a16:creationId xmlns:a16="http://schemas.microsoft.com/office/drawing/2014/main" id="{EEBA535D-8EE6-4112-A318-026BB94E81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198" name="Text Box 70">
          <a:extLst>
            <a:ext uri="{FF2B5EF4-FFF2-40B4-BE49-F238E27FC236}">
              <a16:creationId xmlns:a16="http://schemas.microsoft.com/office/drawing/2014/main" id="{69499622-DA90-4192-9620-9474E13819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199" name="Text Box 71">
          <a:extLst>
            <a:ext uri="{FF2B5EF4-FFF2-40B4-BE49-F238E27FC236}">
              <a16:creationId xmlns:a16="http://schemas.microsoft.com/office/drawing/2014/main" id="{E5B757D4-2DFA-4545-AD63-7CF8106DB64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00" name="Text Box 72">
          <a:extLst>
            <a:ext uri="{FF2B5EF4-FFF2-40B4-BE49-F238E27FC236}">
              <a16:creationId xmlns:a16="http://schemas.microsoft.com/office/drawing/2014/main" id="{1A6EF672-66B2-43D3-B215-F9415E4717D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01" name="Text Box 73">
          <a:extLst>
            <a:ext uri="{FF2B5EF4-FFF2-40B4-BE49-F238E27FC236}">
              <a16:creationId xmlns:a16="http://schemas.microsoft.com/office/drawing/2014/main" id="{1294A725-3B9F-46A3-A906-E3832C7C086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02" name="Text Box 46">
          <a:extLst>
            <a:ext uri="{FF2B5EF4-FFF2-40B4-BE49-F238E27FC236}">
              <a16:creationId xmlns:a16="http://schemas.microsoft.com/office/drawing/2014/main" id="{48C0B7B9-3AD8-4581-9FA7-EED333EC6C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03" name="Text Box 43">
          <a:extLst>
            <a:ext uri="{FF2B5EF4-FFF2-40B4-BE49-F238E27FC236}">
              <a16:creationId xmlns:a16="http://schemas.microsoft.com/office/drawing/2014/main" id="{0532F9EC-377A-4A56-A620-F231FF1E1C3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04" name="Text Box 46">
          <a:extLst>
            <a:ext uri="{FF2B5EF4-FFF2-40B4-BE49-F238E27FC236}">
              <a16:creationId xmlns:a16="http://schemas.microsoft.com/office/drawing/2014/main" id="{7FE9A5FE-D230-4A29-BC77-AEC74D553B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05" name="Text Box 43">
          <a:extLst>
            <a:ext uri="{FF2B5EF4-FFF2-40B4-BE49-F238E27FC236}">
              <a16:creationId xmlns:a16="http://schemas.microsoft.com/office/drawing/2014/main" id="{695FD2F6-5664-4475-9F40-F0732ADA703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06" name="Text Box 68">
          <a:extLst>
            <a:ext uri="{FF2B5EF4-FFF2-40B4-BE49-F238E27FC236}">
              <a16:creationId xmlns:a16="http://schemas.microsoft.com/office/drawing/2014/main" id="{5DB05AE9-4AAA-46D5-A62F-A0A92B4E1C0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07" name="Text Box 69">
          <a:extLst>
            <a:ext uri="{FF2B5EF4-FFF2-40B4-BE49-F238E27FC236}">
              <a16:creationId xmlns:a16="http://schemas.microsoft.com/office/drawing/2014/main" id="{8E8DBEE5-5BC9-4C67-9907-3C5E646D999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08" name="Text Box 70">
          <a:extLst>
            <a:ext uri="{FF2B5EF4-FFF2-40B4-BE49-F238E27FC236}">
              <a16:creationId xmlns:a16="http://schemas.microsoft.com/office/drawing/2014/main" id="{49CDFC13-F65B-4BF1-9B01-A8257965549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09" name="Text Box 71">
          <a:extLst>
            <a:ext uri="{FF2B5EF4-FFF2-40B4-BE49-F238E27FC236}">
              <a16:creationId xmlns:a16="http://schemas.microsoft.com/office/drawing/2014/main" id="{345495E6-5FD3-48FB-B44E-B31720AF06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10" name="Text Box 72">
          <a:extLst>
            <a:ext uri="{FF2B5EF4-FFF2-40B4-BE49-F238E27FC236}">
              <a16:creationId xmlns:a16="http://schemas.microsoft.com/office/drawing/2014/main" id="{DF93B3DE-73FF-45D0-89D6-D9EC6434DD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11" name="Text Box 73">
          <a:extLst>
            <a:ext uri="{FF2B5EF4-FFF2-40B4-BE49-F238E27FC236}">
              <a16:creationId xmlns:a16="http://schemas.microsoft.com/office/drawing/2014/main" id="{F8F1DAC6-30ED-4843-A5A8-5DEACE5130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12" name="Text Box 46">
          <a:extLst>
            <a:ext uri="{FF2B5EF4-FFF2-40B4-BE49-F238E27FC236}">
              <a16:creationId xmlns:a16="http://schemas.microsoft.com/office/drawing/2014/main" id="{F16415FE-A636-41D0-B481-B683C21C59A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13" name="Text Box 43">
          <a:extLst>
            <a:ext uri="{FF2B5EF4-FFF2-40B4-BE49-F238E27FC236}">
              <a16:creationId xmlns:a16="http://schemas.microsoft.com/office/drawing/2014/main" id="{30FFD4DE-CBB0-4793-BB4D-3D685E4B51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14" name="Text Box 46">
          <a:extLst>
            <a:ext uri="{FF2B5EF4-FFF2-40B4-BE49-F238E27FC236}">
              <a16:creationId xmlns:a16="http://schemas.microsoft.com/office/drawing/2014/main" id="{0C221C6C-E54C-406E-8051-D20027FFE1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15" name="Text Box 43">
          <a:extLst>
            <a:ext uri="{FF2B5EF4-FFF2-40B4-BE49-F238E27FC236}">
              <a16:creationId xmlns:a16="http://schemas.microsoft.com/office/drawing/2014/main" id="{0F5C9FEB-1487-473F-8947-A2DECE2F04F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16" name="Text Box 68">
          <a:extLst>
            <a:ext uri="{FF2B5EF4-FFF2-40B4-BE49-F238E27FC236}">
              <a16:creationId xmlns:a16="http://schemas.microsoft.com/office/drawing/2014/main" id="{C85D7C12-A3CA-41A8-AF82-BF9598C7FE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17" name="Text Box 69">
          <a:extLst>
            <a:ext uri="{FF2B5EF4-FFF2-40B4-BE49-F238E27FC236}">
              <a16:creationId xmlns:a16="http://schemas.microsoft.com/office/drawing/2014/main" id="{22B2750E-D452-4F79-912D-496944E318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18" name="Text Box 70">
          <a:extLst>
            <a:ext uri="{FF2B5EF4-FFF2-40B4-BE49-F238E27FC236}">
              <a16:creationId xmlns:a16="http://schemas.microsoft.com/office/drawing/2014/main" id="{C5707FAB-CD59-4DE4-8A52-7C4CBF2C6AA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19" name="Text Box 71">
          <a:extLst>
            <a:ext uri="{FF2B5EF4-FFF2-40B4-BE49-F238E27FC236}">
              <a16:creationId xmlns:a16="http://schemas.microsoft.com/office/drawing/2014/main" id="{F6F6069E-5F8A-431E-921D-5DE1B9513A7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20" name="Text Box 72">
          <a:extLst>
            <a:ext uri="{FF2B5EF4-FFF2-40B4-BE49-F238E27FC236}">
              <a16:creationId xmlns:a16="http://schemas.microsoft.com/office/drawing/2014/main" id="{63DFA768-5609-4CCA-B811-9B2754B911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21" name="Text Box 73">
          <a:extLst>
            <a:ext uri="{FF2B5EF4-FFF2-40B4-BE49-F238E27FC236}">
              <a16:creationId xmlns:a16="http://schemas.microsoft.com/office/drawing/2014/main" id="{2D8E805B-CA73-476D-99EE-711E4D8185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22" name="Text Box 46">
          <a:extLst>
            <a:ext uri="{FF2B5EF4-FFF2-40B4-BE49-F238E27FC236}">
              <a16:creationId xmlns:a16="http://schemas.microsoft.com/office/drawing/2014/main" id="{9E0723D4-DC3D-4C5E-AF9D-D0C9C3337E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23" name="Text Box 43">
          <a:extLst>
            <a:ext uri="{FF2B5EF4-FFF2-40B4-BE49-F238E27FC236}">
              <a16:creationId xmlns:a16="http://schemas.microsoft.com/office/drawing/2014/main" id="{282EF29D-19CC-4720-B6D5-54E6932A19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6F991D45-0DBF-41BA-B716-21BE1B590B2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25" name="Text Box 43">
          <a:extLst>
            <a:ext uri="{FF2B5EF4-FFF2-40B4-BE49-F238E27FC236}">
              <a16:creationId xmlns:a16="http://schemas.microsoft.com/office/drawing/2014/main" id="{1F86BCDE-7B04-496F-849E-19DFA8D9CB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226" name="Text Box 10">
          <a:extLst>
            <a:ext uri="{FF2B5EF4-FFF2-40B4-BE49-F238E27FC236}">
              <a16:creationId xmlns:a16="http://schemas.microsoft.com/office/drawing/2014/main" id="{3F45D3C7-26E2-43A6-AC2C-3E1E5722297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227" name="Text Box 11">
          <a:extLst>
            <a:ext uri="{FF2B5EF4-FFF2-40B4-BE49-F238E27FC236}">
              <a16:creationId xmlns:a16="http://schemas.microsoft.com/office/drawing/2014/main" id="{68DDC2CE-AA1A-4A3F-BEE4-42005A60D0E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228" name="Text Box 65">
          <a:extLst>
            <a:ext uri="{FF2B5EF4-FFF2-40B4-BE49-F238E27FC236}">
              <a16:creationId xmlns:a16="http://schemas.microsoft.com/office/drawing/2014/main" id="{1E93FE3A-9450-4323-BB14-44F14B7114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229" name="Text Box 91">
          <a:extLst>
            <a:ext uri="{FF2B5EF4-FFF2-40B4-BE49-F238E27FC236}">
              <a16:creationId xmlns:a16="http://schemas.microsoft.com/office/drawing/2014/main" id="{D49C89C4-884F-44BF-B080-1EF5265E789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230" name="Text Box 65">
          <a:extLst>
            <a:ext uri="{FF2B5EF4-FFF2-40B4-BE49-F238E27FC236}">
              <a16:creationId xmlns:a16="http://schemas.microsoft.com/office/drawing/2014/main" id="{6775CC83-4377-4FF6-8D8E-9D9536F7FA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231" name="Text Box 91">
          <a:extLst>
            <a:ext uri="{FF2B5EF4-FFF2-40B4-BE49-F238E27FC236}">
              <a16:creationId xmlns:a16="http://schemas.microsoft.com/office/drawing/2014/main" id="{242587FE-3142-41F0-B853-9CE2E9505BC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38786A12-87C0-4C2C-AF3E-D611888879C4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233" name="Text Box 43">
          <a:extLst>
            <a:ext uri="{FF2B5EF4-FFF2-40B4-BE49-F238E27FC236}">
              <a16:creationId xmlns:a16="http://schemas.microsoft.com/office/drawing/2014/main" id="{8D313651-20CF-4CD3-AEEE-F7FF7FC9BCF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34" name="Text Box 68">
          <a:extLst>
            <a:ext uri="{FF2B5EF4-FFF2-40B4-BE49-F238E27FC236}">
              <a16:creationId xmlns:a16="http://schemas.microsoft.com/office/drawing/2014/main" id="{217101B1-48F1-4895-9AF6-FDBDA0440FB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35" name="Text Box 69">
          <a:extLst>
            <a:ext uri="{FF2B5EF4-FFF2-40B4-BE49-F238E27FC236}">
              <a16:creationId xmlns:a16="http://schemas.microsoft.com/office/drawing/2014/main" id="{D91BD0A5-F871-4FDF-849A-D9A6EE0E6B4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36" name="Text Box 70">
          <a:extLst>
            <a:ext uri="{FF2B5EF4-FFF2-40B4-BE49-F238E27FC236}">
              <a16:creationId xmlns:a16="http://schemas.microsoft.com/office/drawing/2014/main" id="{F37FD92A-A8D9-4656-A1F2-EDC093ED122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37" name="Text Box 71">
          <a:extLst>
            <a:ext uri="{FF2B5EF4-FFF2-40B4-BE49-F238E27FC236}">
              <a16:creationId xmlns:a16="http://schemas.microsoft.com/office/drawing/2014/main" id="{3FDFF45C-569F-4FBF-8F73-89B915351B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38" name="Text Box 72">
          <a:extLst>
            <a:ext uri="{FF2B5EF4-FFF2-40B4-BE49-F238E27FC236}">
              <a16:creationId xmlns:a16="http://schemas.microsoft.com/office/drawing/2014/main" id="{475DBD9F-A6FB-45E9-B855-DC6A064C1AE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39" name="Text Box 73">
          <a:extLst>
            <a:ext uri="{FF2B5EF4-FFF2-40B4-BE49-F238E27FC236}">
              <a16:creationId xmlns:a16="http://schemas.microsoft.com/office/drawing/2014/main" id="{FE171152-BAFB-4B54-AAE5-E6FFF8F50A7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75322D87-C888-4D6B-A7C1-7E90C97DE0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41" name="Text Box 43">
          <a:extLst>
            <a:ext uri="{FF2B5EF4-FFF2-40B4-BE49-F238E27FC236}">
              <a16:creationId xmlns:a16="http://schemas.microsoft.com/office/drawing/2014/main" id="{AA605ADE-C62A-41DF-9994-C902B7DA18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42" name="Text Box 46">
          <a:extLst>
            <a:ext uri="{FF2B5EF4-FFF2-40B4-BE49-F238E27FC236}">
              <a16:creationId xmlns:a16="http://schemas.microsoft.com/office/drawing/2014/main" id="{9C1722A8-B14A-43A4-8261-599A34394CC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43" name="Text Box 43">
          <a:extLst>
            <a:ext uri="{FF2B5EF4-FFF2-40B4-BE49-F238E27FC236}">
              <a16:creationId xmlns:a16="http://schemas.microsoft.com/office/drawing/2014/main" id="{4DA423EA-C44E-4249-B8D9-B0D48AE1E6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44" name="Text Box 68">
          <a:extLst>
            <a:ext uri="{FF2B5EF4-FFF2-40B4-BE49-F238E27FC236}">
              <a16:creationId xmlns:a16="http://schemas.microsoft.com/office/drawing/2014/main" id="{1AD56698-20DE-49E9-B31C-741E367BF3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45" name="Text Box 69">
          <a:extLst>
            <a:ext uri="{FF2B5EF4-FFF2-40B4-BE49-F238E27FC236}">
              <a16:creationId xmlns:a16="http://schemas.microsoft.com/office/drawing/2014/main" id="{C0479195-B632-4E5C-A1DF-087068B046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46" name="Text Box 70">
          <a:extLst>
            <a:ext uri="{FF2B5EF4-FFF2-40B4-BE49-F238E27FC236}">
              <a16:creationId xmlns:a16="http://schemas.microsoft.com/office/drawing/2014/main" id="{B9BE0098-C5EE-4A66-9E8F-4C1F10D9AA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47" name="Text Box 71">
          <a:extLst>
            <a:ext uri="{FF2B5EF4-FFF2-40B4-BE49-F238E27FC236}">
              <a16:creationId xmlns:a16="http://schemas.microsoft.com/office/drawing/2014/main" id="{F73F96AF-DFB2-44CE-B87B-B3C4527BB37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48" name="Text Box 72">
          <a:extLst>
            <a:ext uri="{FF2B5EF4-FFF2-40B4-BE49-F238E27FC236}">
              <a16:creationId xmlns:a16="http://schemas.microsoft.com/office/drawing/2014/main" id="{4D04B04C-7EB5-46F4-B23D-49F1A7058F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49" name="Text Box 73">
          <a:extLst>
            <a:ext uri="{FF2B5EF4-FFF2-40B4-BE49-F238E27FC236}">
              <a16:creationId xmlns:a16="http://schemas.microsoft.com/office/drawing/2014/main" id="{ACE2CF7B-557E-4F6B-890D-31F76D5A550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50" name="Text Box 46">
          <a:extLst>
            <a:ext uri="{FF2B5EF4-FFF2-40B4-BE49-F238E27FC236}">
              <a16:creationId xmlns:a16="http://schemas.microsoft.com/office/drawing/2014/main" id="{5060DAD0-D39F-403A-9637-D88203C0F05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51" name="Text Box 43">
          <a:extLst>
            <a:ext uri="{FF2B5EF4-FFF2-40B4-BE49-F238E27FC236}">
              <a16:creationId xmlns:a16="http://schemas.microsoft.com/office/drawing/2014/main" id="{28AE3C25-1D25-496C-BE63-1A7A709802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52" name="Text Box 46">
          <a:extLst>
            <a:ext uri="{FF2B5EF4-FFF2-40B4-BE49-F238E27FC236}">
              <a16:creationId xmlns:a16="http://schemas.microsoft.com/office/drawing/2014/main" id="{258E34B6-C2A4-4FA3-A3A0-298F5F91C5D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53" name="Text Box 43">
          <a:extLst>
            <a:ext uri="{FF2B5EF4-FFF2-40B4-BE49-F238E27FC236}">
              <a16:creationId xmlns:a16="http://schemas.microsoft.com/office/drawing/2014/main" id="{EDD2BB08-8A56-495B-8F93-2BB0E36FC2C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54" name="Text Box 68">
          <a:extLst>
            <a:ext uri="{FF2B5EF4-FFF2-40B4-BE49-F238E27FC236}">
              <a16:creationId xmlns:a16="http://schemas.microsoft.com/office/drawing/2014/main" id="{36497E69-A98A-4DE0-A8A0-03D2AE6993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55" name="Text Box 69">
          <a:extLst>
            <a:ext uri="{FF2B5EF4-FFF2-40B4-BE49-F238E27FC236}">
              <a16:creationId xmlns:a16="http://schemas.microsoft.com/office/drawing/2014/main" id="{FAEC1DC1-E6E9-4C34-AB16-197AA0462E0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56" name="Text Box 70">
          <a:extLst>
            <a:ext uri="{FF2B5EF4-FFF2-40B4-BE49-F238E27FC236}">
              <a16:creationId xmlns:a16="http://schemas.microsoft.com/office/drawing/2014/main" id="{96985517-C8E1-4CA1-9D1D-0A4CEE7D9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57" name="Text Box 71">
          <a:extLst>
            <a:ext uri="{FF2B5EF4-FFF2-40B4-BE49-F238E27FC236}">
              <a16:creationId xmlns:a16="http://schemas.microsoft.com/office/drawing/2014/main" id="{F013040C-B6C6-4297-91CA-EC9798CB9A6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58" name="Text Box 72">
          <a:extLst>
            <a:ext uri="{FF2B5EF4-FFF2-40B4-BE49-F238E27FC236}">
              <a16:creationId xmlns:a16="http://schemas.microsoft.com/office/drawing/2014/main" id="{FF4737D4-E3B3-41C8-A1C0-10328A3491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59" name="Text Box 73">
          <a:extLst>
            <a:ext uri="{FF2B5EF4-FFF2-40B4-BE49-F238E27FC236}">
              <a16:creationId xmlns:a16="http://schemas.microsoft.com/office/drawing/2014/main" id="{B15933D5-542B-4989-B8DE-0D3B4FFC27E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E64658C6-2761-4B38-802C-A779355A3B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61" name="Text Box 43">
          <a:extLst>
            <a:ext uri="{FF2B5EF4-FFF2-40B4-BE49-F238E27FC236}">
              <a16:creationId xmlns:a16="http://schemas.microsoft.com/office/drawing/2014/main" id="{D24B16C9-141A-476F-B8D8-374E1A79878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C83D32E2-B239-4AE4-978B-111FA15CA2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63" name="Text Box 43">
          <a:extLst>
            <a:ext uri="{FF2B5EF4-FFF2-40B4-BE49-F238E27FC236}">
              <a16:creationId xmlns:a16="http://schemas.microsoft.com/office/drawing/2014/main" id="{25516612-C348-43B3-B586-D9FF77F5FF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264" name="Text Box 10">
          <a:extLst>
            <a:ext uri="{FF2B5EF4-FFF2-40B4-BE49-F238E27FC236}">
              <a16:creationId xmlns:a16="http://schemas.microsoft.com/office/drawing/2014/main" id="{1E70F1D9-C929-4C5B-9130-FDC199C225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265" name="Text Box 11">
          <a:extLst>
            <a:ext uri="{FF2B5EF4-FFF2-40B4-BE49-F238E27FC236}">
              <a16:creationId xmlns:a16="http://schemas.microsoft.com/office/drawing/2014/main" id="{CDA7C640-1A44-49CF-8FDD-9796FA4E37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266" name="Text Box 65">
          <a:extLst>
            <a:ext uri="{FF2B5EF4-FFF2-40B4-BE49-F238E27FC236}">
              <a16:creationId xmlns:a16="http://schemas.microsoft.com/office/drawing/2014/main" id="{91B46E2C-902D-4E61-BBFE-AE13EB7A19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267" name="Text Box 91">
          <a:extLst>
            <a:ext uri="{FF2B5EF4-FFF2-40B4-BE49-F238E27FC236}">
              <a16:creationId xmlns:a16="http://schemas.microsoft.com/office/drawing/2014/main" id="{0EA1E217-BC2E-4361-B1F5-6F420B6E367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268" name="Text Box 65">
          <a:extLst>
            <a:ext uri="{FF2B5EF4-FFF2-40B4-BE49-F238E27FC236}">
              <a16:creationId xmlns:a16="http://schemas.microsoft.com/office/drawing/2014/main" id="{FF04E78E-3506-41CA-8530-A09F5EAD87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269" name="Text Box 91">
          <a:extLst>
            <a:ext uri="{FF2B5EF4-FFF2-40B4-BE49-F238E27FC236}">
              <a16:creationId xmlns:a16="http://schemas.microsoft.com/office/drawing/2014/main" id="{054DDB6A-06D1-4B1C-8AD1-3C5CF5FD0D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270" name="Text Box 46">
          <a:extLst>
            <a:ext uri="{FF2B5EF4-FFF2-40B4-BE49-F238E27FC236}">
              <a16:creationId xmlns:a16="http://schemas.microsoft.com/office/drawing/2014/main" id="{121D9D56-6BA3-4303-8BAF-F7FBC9F24FB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271" name="Text Box 43">
          <a:extLst>
            <a:ext uri="{FF2B5EF4-FFF2-40B4-BE49-F238E27FC236}">
              <a16:creationId xmlns:a16="http://schemas.microsoft.com/office/drawing/2014/main" id="{AC71E668-4232-40A5-8FFC-2F941819D75F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72" name="Text Box 68">
          <a:extLst>
            <a:ext uri="{FF2B5EF4-FFF2-40B4-BE49-F238E27FC236}">
              <a16:creationId xmlns:a16="http://schemas.microsoft.com/office/drawing/2014/main" id="{2BA04F0C-3D81-4F22-970F-3E16EA0641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73" name="Text Box 69">
          <a:extLst>
            <a:ext uri="{FF2B5EF4-FFF2-40B4-BE49-F238E27FC236}">
              <a16:creationId xmlns:a16="http://schemas.microsoft.com/office/drawing/2014/main" id="{57379608-3284-428C-9E7B-F0C682D924A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74" name="Text Box 70">
          <a:extLst>
            <a:ext uri="{FF2B5EF4-FFF2-40B4-BE49-F238E27FC236}">
              <a16:creationId xmlns:a16="http://schemas.microsoft.com/office/drawing/2014/main" id="{74BF569B-355A-4901-81DC-54EC65918AA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75" name="Text Box 71">
          <a:extLst>
            <a:ext uri="{FF2B5EF4-FFF2-40B4-BE49-F238E27FC236}">
              <a16:creationId xmlns:a16="http://schemas.microsoft.com/office/drawing/2014/main" id="{DFCC2A1A-B4FE-4048-AD6C-B6762273F8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76" name="Text Box 72">
          <a:extLst>
            <a:ext uri="{FF2B5EF4-FFF2-40B4-BE49-F238E27FC236}">
              <a16:creationId xmlns:a16="http://schemas.microsoft.com/office/drawing/2014/main" id="{74BD9834-7C64-43DF-AAD2-6951AB87CB1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77" name="Text Box 73">
          <a:extLst>
            <a:ext uri="{FF2B5EF4-FFF2-40B4-BE49-F238E27FC236}">
              <a16:creationId xmlns:a16="http://schemas.microsoft.com/office/drawing/2014/main" id="{362F04B0-6169-4027-90A4-435199E37E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78" name="Text Box 46">
          <a:extLst>
            <a:ext uri="{FF2B5EF4-FFF2-40B4-BE49-F238E27FC236}">
              <a16:creationId xmlns:a16="http://schemas.microsoft.com/office/drawing/2014/main" id="{058A6420-7C4A-4645-B9CC-FE358821ECF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79" name="Text Box 43">
          <a:extLst>
            <a:ext uri="{FF2B5EF4-FFF2-40B4-BE49-F238E27FC236}">
              <a16:creationId xmlns:a16="http://schemas.microsoft.com/office/drawing/2014/main" id="{7C307CE1-9E5E-42CE-A2E2-BC3D5179A4A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29923718-3708-4B11-933F-05AA8D9B36F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81" name="Text Box 43">
          <a:extLst>
            <a:ext uri="{FF2B5EF4-FFF2-40B4-BE49-F238E27FC236}">
              <a16:creationId xmlns:a16="http://schemas.microsoft.com/office/drawing/2014/main" id="{D5E45411-E125-4BD9-8881-129B45656F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82" name="Text Box 68">
          <a:extLst>
            <a:ext uri="{FF2B5EF4-FFF2-40B4-BE49-F238E27FC236}">
              <a16:creationId xmlns:a16="http://schemas.microsoft.com/office/drawing/2014/main" id="{7E90EFCF-74FB-4434-818A-3457F561F49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83" name="Text Box 69">
          <a:extLst>
            <a:ext uri="{FF2B5EF4-FFF2-40B4-BE49-F238E27FC236}">
              <a16:creationId xmlns:a16="http://schemas.microsoft.com/office/drawing/2014/main" id="{9B21E173-6C48-40E4-A5A7-CE434B4F17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84" name="Text Box 70">
          <a:extLst>
            <a:ext uri="{FF2B5EF4-FFF2-40B4-BE49-F238E27FC236}">
              <a16:creationId xmlns:a16="http://schemas.microsoft.com/office/drawing/2014/main" id="{781C6B90-F260-4D3B-AFB9-BD4E820F54E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85" name="Text Box 71">
          <a:extLst>
            <a:ext uri="{FF2B5EF4-FFF2-40B4-BE49-F238E27FC236}">
              <a16:creationId xmlns:a16="http://schemas.microsoft.com/office/drawing/2014/main" id="{4DDBF8B1-FB68-479C-B640-2E302AA80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86" name="Text Box 72">
          <a:extLst>
            <a:ext uri="{FF2B5EF4-FFF2-40B4-BE49-F238E27FC236}">
              <a16:creationId xmlns:a16="http://schemas.microsoft.com/office/drawing/2014/main" id="{572AF314-3087-4CFB-81D6-65B524E907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287" name="Text Box 73">
          <a:extLst>
            <a:ext uri="{FF2B5EF4-FFF2-40B4-BE49-F238E27FC236}">
              <a16:creationId xmlns:a16="http://schemas.microsoft.com/office/drawing/2014/main" id="{0E8B5B22-2634-4078-8BE3-D0BA0A18B72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6A8425BF-2A0F-4206-B8E0-1C8305F88D1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89" name="Text Box 43">
          <a:extLst>
            <a:ext uri="{FF2B5EF4-FFF2-40B4-BE49-F238E27FC236}">
              <a16:creationId xmlns:a16="http://schemas.microsoft.com/office/drawing/2014/main" id="{2C6A2701-250F-44F7-B2CD-D178878D28B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90" name="Text Box 46">
          <a:extLst>
            <a:ext uri="{FF2B5EF4-FFF2-40B4-BE49-F238E27FC236}">
              <a16:creationId xmlns:a16="http://schemas.microsoft.com/office/drawing/2014/main" id="{9648803E-4656-4F32-86B0-CC813F8F00D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91" name="Text Box 43">
          <a:extLst>
            <a:ext uri="{FF2B5EF4-FFF2-40B4-BE49-F238E27FC236}">
              <a16:creationId xmlns:a16="http://schemas.microsoft.com/office/drawing/2014/main" id="{DBA89E81-C1DB-4CE9-82F4-49920A27905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92" name="Text Box 68">
          <a:extLst>
            <a:ext uri="{FF2B5EF4-FFF2-40B4-BE49-F238E27FC236}">
              <a16:creationId xmlns:a16="http://schemas.microsoft.com/office/drawing/2014/main" id="{D1B404A8-079F-48AC-9664-72B59AF62A1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93" name="Text Box 69">
          <a:extLst>
            <a:ext uri="{FF2B5EF4-FFF2-40B4-BE49-F238E27FC236}">
              <a16:creationId xmlns:a16="http://schemas.microsoft.com/office/drawing/2014/main" id="{6969BE57-A4BE-4B78-B07B-0C2332A6AD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94" name="Text Box 70">
          <a:extLst>
            <a:ext uri="{FF2B5EF4-FFF2-40B4-BE49-F238E27FC236}">
              <a16:creationId xmlns:a16="http://schemas.microsoft.com/office/drawing/2014/main" id="{CA632A66-85CD-4105-BBB4-A69465032B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95" name="Text Box 71">
          <a:extLst>
            <a:ext uri="{FF2B5EF4-FFF2-40B4-BE49-F238E27FC236}">
              <a16:creationId xmlns:a16="http://schemas.microsoft.com/office/drawing/2014/main" id="{834BF5BB-8E86-432F-85B0-758A5612FD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96" name="Text Box 72">
          <a:extLst>
            <a:ext uri="{FF2B5EF4-FFF2-40B4-BE49-F238E27FC236}">
              <a16:creationId xmlns:a16="http://schemas.microsoft.com/office/drawing/2014/main" id="{EDD29B8E-DE9C-4E92-8EEF-6B20282A719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297" name="Text Box 73">
          <a:extLst>
            <a:ext uri="{FF2B5EF4-FFF2-40B4-BE49-F238E27FC236}">
              <a16:creationId xmlns:a16="http://schemas.microsoft.com/office/drawing/2014/main" id="{E1A8A340-85C4-49B4-BF73-09AD32E8FA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98" name="Text Box 46">
          <a:extLst>
            <a:ext uri="{FF2B5EF4-FFF2-40B4-BE49-F238E27FC236}">
              <a16:creationId xmlns:a16="http://schemas.microsoft.com/office/drawing/2014/main" id="{CAE4038B-4530-4221-B181-7735969E7C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299" name="Text Box 43">
          <a:extLst>
            <a:ext uri="{FF2B5EF4-FFF2-40B4-BE49-F238E27FC236}">
              <a16:creationId xmlns:a16="http://schemas.microsoft.com/office/drawing/2014/main" id="{00A60139-3689-426F-ABDA-80E4BCD0AAF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00" name="Text Box 46">
          <a:extLst>
            <a:ext uri="{FF2B5EF4-FFF2-40B4-BE49-F238E27FC236}">
              <a16:creationId xmlns:a16="http://schemas.microsoft.com/office/drawing/2014/main" id="{F2AC7122-C310-4D49-BFB3-BA836E8F5B9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01" name="Text Box 43">
          <a:extLst>
            <a:ext uri="{FF2B5EF4-FFF2-40B4-BE49-F238E27FC236}">
              <a16:creationId xmlns:a16="http://schemas.microsoft.com/office/drawing/2014/main" id="{9319BE1E-522B-404C-9046-1289DF6FD85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5AB67D54-10DC-484C-9C0A-A2065CB3EC3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9F44218F-B7BC-4C37-8B89-853244BC7F2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304" name="Text Box 65">
          <a:extLst>
            <a:ext uri="{FF2B5EF4-FFF2-40B4-BE49-F238E27FC236}">
              <a16:creationId xmlns:a16="http://schemas.microsoft.com/office/drawing/2014/main" id="{2ED9E010-3C81-43D0-B2F6-476FBD4079A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305" name="Text Box 91">
          <a:extLst>
            <a:ext uri="{FF2B5EF4-FFF2-40B4-BE49-F238E27FC236}">
              <a16:creationId xmlns:a16="http://schemas.microsoft.com/office/drawing/2014/main" id="{A9C74B38-E89A-4D87-8A42-60CFA8432F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306" name="Text Box 65">
          <a:extLst>
            <a:ext uri="{FF2B5EF4-FFF2-40B4-BE49-F238E27FC236}">
              <a16:creationId xmlns:a16="http://schemas.microsoft.com/office/drawing/2014/main" id="{481ED783-0063-4CE0-9D81-62A29231F3D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307" name="Text Box 91">
          <a:extLst>
            <a:ext uri="{FF2B5EF4-FFF2-40B4-BE49-F238E27FC236}">
              <a16:creationId xmlns:a16="http://schemas.microsoft.com/office/drawing/2014/main" id="{372682E2-B779-47DC-818A-2BB84DF749F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AE811903-FB55-453D-AB64-82517E2CA6F6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309" name="Text Box 43">
          <a:extLst>
            <a:ext uri="{FF2B5EF4-FFF2-40B4-BE49-F238E27FC236}">
              <a16:creationId xmlns:a16="http://schemas.microsoft.com/office/drawing/2014/main" id="{A10827E9-10FD-4956-93DE-2812421EB38D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10" name="Text Box 68">
          <a:extLst>
            <a:ext uri="{FF2B5EF4-FFF2-40B4-BE49-F238E27FC236}">
              <a16:creationId xmlns:a16="http://schemas.microsoft.com/office/drawing/2014/main" id="{241D82E0-CF90-4E68-9039-28264E38769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11" name="Text Box 69">
          <a:extLst>
            <a:ext uri="{FF2B5EF4-FFF2-40B4-BE49-F238E27FC236}">
              <a16:creationId xmlns:a16="http://schemas.microsoft.com/office/drawing/2014/main" id="{4BD49D3D-CD16-4AF9-BC58-969BC97677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12" name="Text Box 70">
          <a:extLst>
            <a:ext uri="{FF2B5EF4-FFF2-40B4-BE49-F238E27FC236}">
              <a16:creationId xmlns:a16="http://schemas.microsoft.com/office/drawing/2014/main" id="{3CEED919-7E77-4A33-80AF-D5E248DAA2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13" name="Text Box 71">
          <a:extLst>
            <a:ext uri="{FF2B5EF4-FFF2-40B4-BE49-F238E27FC236}">
              <a16:creationId xmlns:a16="http://schemas.microsoft.com/office/drawing/2014/main" id="{ADC06C7A-C4E6-4008-BACB-B644DCA6484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14" name="Text Box 72">
          <a:extLst>
            <a:ext uri="{FF2B5EF4-FFF2-40B4-BE49-F238E27FC236}">
              <a16:creationId xmlns:a16="http://schemas.microsoft.com/office/drawing/2014/main" id="{5BAB0570-5E98-418E-B0C9-2D992445B7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15" name="Text Box 73">
          <a:extLst>
            <a:ext uri="{FF2B5EF4-FFF2-40B4-BE49-F238E27FC236}">
              <a16:creationId xmlns:a16="http://schemas.microsoft.com/office/drawing/2014/main" id="{28D12ED3-EF94-4356-81F2-4EF5F57FAD0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83FCBFBE-B382-4B63-A9FA-346FC13B3AE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17" name="Text Box 43">
          <a:extLst>
            <a:ext uri="{FF2B5EF4-FFF2-40B4-BE49-F238E27FC236}">
              <a16:creationId xmlns:a16="http://schemas.microsoft.com/office/drawing/2014/main" id="{E0232769-CDFD-4756-945E-53261714DB1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18" name="Text Box 46">
          <a:extLst>
            <a:ext uri="{FF2B5EF4-FFF2-40B4-BE49-F238E27FC236}">
              <a16:creationId xmlns:a16="http://schemas.microsoft.com/office/drawing/2014/main" id="{28FAE9B8-C0AE-4715-B816-BC32164AF3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19" name="Text Box 43">
          <a:extLst>
            <a:ext uri="{FF2B5EF4-FFF2-40B4-BE49-F238E27FC236}">
              <a16:creationId xmlns:a16="http://schemas.microsoft.com/office/drawing/2014/main" id="{D52F89F8-7B97-43EA-AAB8-1570A25267E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20" name="Text Box 68">
          <a:extLst>
            <a:ext uri="{FF2B5EF4-FFF2-40B4-BE49-F238E27FC236}">
              <a16:creationId xmlns:a16="http://schemas.microsoft.com/office/drawing/2014/main" id="{3CAC85AD-9ADB-428A-863D-9A8F5F2C8D1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21" name="Text Box 69">
          <a:extLst>
            <a:ext uri="{FF2B5EF4-FFF2-40B4-BE49-F238E27FC236}">
              <a16:creationId xmlns:a16="http://schemas.microsoft.com/office/drawing/2014/main" id="{F9A17716-E165-4D77-A1C6-B206882AA00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22" name="Text Box 70">
          <a:extLst>
            <a:ext uri="{FF2B5EF4-FFF2-40B4-BE49-F238E27FC236}">
              <a16:creationId xmlns:a16="http://schemas.microsoft.com/office/drawing/2014/main" id="{7CC1A850-A780-4796-9D7C-A3601129693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23" name="Text Box 71">
          <a:extLst>
            <a:ext uri="{FF2B5EF4-FFF2-40B4-BE49-F238E27FC236}">
              <a16:creationId xmlns:a16="http://schemas.microsoft.com/office/drawing/2014/main" id="{30D90767-FAC8-4C7C-83AE-45CCCC9586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24" name="Text Box 72">
          <a:extLst>
            <a:ext uri="{FF2B5EF4-FFF2-40B4-BE49-F238E27FC236}">
              <a16:creationId xmlns:a16="http://schemas.microsoft.com/office/drawing/2014/main" id="{62A34636-C0AC-4157-AAB1-97222AD3D3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325" name="Text Box 73">
          <a:extLst>
            <a:ext uri="{FF2B5EF4-FFF2-40B4-BE49-F238E27FC236}">
              <a16:creationId xmlns:a16="http://schemas.microsoft.com/office/drawing/2014/main" id="{87FA956F-B1E0-4CBD-B873-B5DB394E150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26" name="Text Box 46">
          <a:extLst>
            <a:ext uri="{FF2B5EF4-FFF2-40B4-BE49-F238E27FC236}">
              <a16:creationId xmlns:a16="http://schemas.microsoft.com/office/drawing/2014/main" id="{56F38BC6-48F1-4AC1-BB65-E2A96613A1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27" name="Text Box 43">
          <a:extLst>
            <a:ext uri="{FF2B5EF4-FFF2-40B4-BE49-F238E27FC236}">
              <a16:creationId xmlns:a16="http://schemas.microsoft.com/office/drawing/2014/main" id="{D9D81EA2-19F4-4E1A-B8CE-16053FB6EF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28" name="Text Box 46">
          <a:extLst>
            <a:ext uri="{FF2B5EF4-FFF2-40B4-BE49-F238E27FC236}">
              <a16:creationId xmlns:a16="http://schemas.microsoft.com/office/drawing/2014/main" id="{C227AE1C-D5EB-4EAB-938B-55F58CF6781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329" name="Text Box 43">
          <a:extLst>
            <a:ext uri="{FF2B5EF4-FFF2-40B4-BE49-F238E27FC236}">
              <a16:creationId xmlns:a16="http://schemas.microsoft.com/office/drawing/2014/main" id="{B4C7902D-B47A-4C1D-ABFC-078F20E214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30" name="Text Box 68">
          <a:extLst>
            <a:ext uri="{FF2B5EF4-FFF2-40B4-BE49-F238E27FC236}">
              <a16:creationId xmlns:a16="http://schemas.microsoft.com/office/drawing/2014/main" id="{6034A4BE-9CEC-44EE-AAA7-014EA48C654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31" name="Text Box 69">
          <a:extLst>
            <a:ext uri="{FF2B5EF4-FFF2-40B4-BE49-F238E27FC236}">
              <a16:creationId xmlns:a16="http://schemas.microsoft.com/office/drawing/2014/main" id="{76667D77-5D64-4717-918D-91B06F345D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32" name="Text Box 70">
          <a:extLst>
            <a:ext uri="{FF2B5EF4-FFF2-40B4-BE49-F238E27FC236}">
              <a16:creationId xmlns:a16="http://schemas.microsoft.com/office/drawing/2014/main" id="{3DCE1B91-0D55-4B08-87DB-2CB5F1F2E6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33" name="Text Box 71">
          <a:extLst>
            <a:ext uri="{FF2B5EF4-FFF2-40B4-BE49-F238E27FC236}">
              <a16:creationId xmlns:a16="http://schemas.microsoft.com/office/drawing/2014/main" id="{765A3018-24AC-4295-B94C-48F8A1F596E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34" name="Text Box 72">
          <a:extLst>
            <a:ext uri="{FF2B5EF4-FFF2-40B4-BE49-F238E27FC236}">
              <a16:creationId xmlns:a16="http://schemas.microsoft.com/office/drawing/2014/main" id="{309FEA62-DC0F-4312-BF67-C78BE47B95F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35" name="Text Box 73">
          <a:extLst>
            <a:ext uri="{FF2B5EF4-FFF2-40B4-BE49-F238E27FC236}">
              <a16:creationId xmlns:a16="http://schemas.microsoft.com/office/drawing/2014/main" id="{71D3BE63-FFA8-41ED-9619-8696AFF66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36" name="Text Box 46">
          <a:extLst>
            <a:ext uri="{FF2B5EF4-FFF2-40B4-BE49-F238E27FC236}">
              <a16:creationId xmlns:a16="http://schemas.microsoft.com/office/drawing/2014/main" id="{CAB0701E-2083-4C06-90C7-D8ED011FC82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37" name="Text Box 43">
          <a:extLst>
            <a:ext uri="{FF2B5EF4-FFF2-40B4-BE49-F238E27FC236}">
              <a16:creationId xmlns:a16="http://schemas.microsoft.com/office/drawing/2014/main" id="{3F606F4F-0284-43E0-9AC1-25C83396921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38" name="Text Box 46">
          <a:extLst>
            <a:ext uri="{FF2B5EF4-FFF2-40B4-BE49-F238E27FC236}">
              <a16:creationId xmlns:a16="http://schemas.microsoft.com/office/drawing/2014/main" id="{A096071E-0848-444A-A2AE-1955DF5D920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39" name="Text Box 43">
          <a:extLst>
            <a:ext uri="{FF2B5EF4-FFF2-40B4-BE49-F238E27FC236}">
              <a16:creationId xmlns:a16="http://schemas.microsoft.com/office/drawing/2014/main" id="{A4C7B33F-E389-4C6A-811A-C4D8F7149C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340" name="Text Box 65">
          <a:extLst>
            <a:ext uri="{FF2B5EF4-FFF2-40B4-BE49-F238E27FC236}">
              <a16:creationId xmlns:a16="http://schemas.microsoft.com/office/drawing/2014/main" id="{015523B1-5F69-4669-9627-FE901D75F07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341" name="Text Box 91">
          <a:extLst>
            <a:ext uri="{FF2B5EF4-FFF2-40B4-BE49-F238E27FC236}">
              <a16:creationId xmlns:a16="http://schemas.microsoft.com/office/drawing/2014/main" id="{7800B5F4-7816-4FEE-88B3-DD3A686ED5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342" name="Text Box 65">
          <a:extLst>
            <a:ext uri="{FF2B5EF4-FFF2-40B4-BE49-F238E27FC236}">
              <a16:creationId xmlns:a16="http://schemas.microsoft.com/office/drawing/2014/main" id="{5FD12CCC-C830-4691-9068-38CFC45657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343" name="Text Box 91">
          <a:extLst>
            <a:ext uri="{FF2B5EF4-FFF2-40B4-BE49-F238E27FC236}">
              <a16:creationId xmlns:a16="http://schemas.microsoft.com/office/drawing/2014/main" id="{186D2983-8277-4F27-9C60-4CF34B6C7D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44" name="Text Box 68">
          <a:extLst>
            <a:ext uri="{FF2B5EF4-FFF2-40B4-BE49-F238E27FC236}">
              <a16:creationId xmlns:a16="http://schemas.microsoft.com/office/drawing/2014/main" id="{674747B5-D869-4D13-BCD9-7CB301A9889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45" name="Text Box 69">
          <a:extLst>
            <a:ext uri="{FF2B5EF4-FFF2-40B4-BE49-F238E27FC236}">
              <a16:creationId xmlns:a16="http://schemas.microsoft.com/office/drawing/2014/main" id="{D4F4A438-B392-4BAB-AF3D-C1AE83C9ECA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46" name="Text Box 70">
          <a:extLst>
            <a:ext uri="{FF2B5EF4-FFF2-40B4-BE49-F238E27FC236}">
              <a16:creationId xmlns:a16="http://schemas.microsoft.com/office/drawing/2014/main" id="{BD47527A-127D-4F1E-9C60-FFC69B4CC51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47" name="Text Box 71">
          <a:extLst>
            <a:ext uri="{FF2B5EF4-FFF2-40B4-BE49-F238E27FC236}">
              <a16:creationId xmlns:a16="http://schemas.microsoft.com/office/drawing/2014/main" id="{0A4C98F0-7B5F-4A3E-867A-6E5F36B4467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48" name="Text Box 72">
          <a:extLst>
            <a:ext uri="{FF2B5EF4-FFF2-40B4-BE49-F238E27FC236}">
              <a16:creationId xmlns:a16="http://schemas.microsoft.com/office/drawing/2014/main" id="{C84BAD8A-EA4B-4686-AE5F-D9BBC15F09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49" name="Text Box 73">
          <a:extLst>
            <a:ext uri="{FF2B5EF4-FFF2-40B4-BE49-F238E27FC236}">
              <a16:creationId xmlns:a16="http://schemas.microsoft.com/office/drawing/2014/main" id="{2722A59B-783A-4081-A3F5-40F9A0061C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50" name="Text Box 46">
          <a:extLst>
            <a:ext uri="{FF2B5EF4-FFF2-40B4-BE49-F238E27FC236}">
              <a16:creationId xmlns:a16="http://schemas.microsoft.com/office/drawing/2014/main" id="{BCD998D0-C966-4CDA-8AD7-D949ED2C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51" name="Text Box 43">
          <a:extLst>
            <a:ext uri="{FF2B5EF4-FFF2-40B4-BE49-F238E27FC236}">
              <a16:creationId xmlns:a16="http://schemas.microsoft.com/office/drawing/2014/main" id="{9E087D24-B784-4E33-A4B4-6E7FEDCD34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52" name="Text Box 46">
          <a:extLst>
            <a:ext uri="{FF2B5EF4-FFF2-40B4-BE49-F238E27FC236}">
              <a16:creationId xmlns:a16="http://schemas.microsoft.com/office/drawing/2014/main" id="{62C7A989-E078-41B9-9307-92F584EFF6B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53" name="Text Box 43">
          <a:extLst>
            <a:ext uri="{FF2B5EF4-FFF2-40B4-BE49-F238E27FC236}">
              <a16:creationId xmlns:a16="http://schemas.microsoft.com/office/drawing/2014/main" id="{5907DB95-2ABA-4D14-BBD2-4DD100092D6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54" name="Text Box 68">
          <a:extLst>
            <a:ext uri="{FF2B5EF4-FFF2-40B4-BE49-F238E27FC236}">
              <a16:creationId xmlns:a16="http://schemas.microsoft.com/office/drawing/2014/main" id="{21769864-DDAE-4CE4-AE34-EA1F0211A6C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55" name="Text Box 69">
          <a:extLst>
            <a:ext uri="{FF2B5EF4-FFF2-40B4-BE49-F238E27FC236}">
              <a16:creationId xmlns:a16="http://schemas.microsoft.com/office/drawing/2014/main" id="{9038643B-87AD-4AE9-8ECD-B9FA44883E4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56" name="Text Box 70">
          <a:extLst>
            <a:ext uri="{FF2B5EF4-FFF2-40B4-BE49-F238E27FC236}">
              <a16:creationId xmlns:a16="http://schemas.microsoft.com/office/drawing/2014/main" id="{DD339745-9219-4D20-B955-F42D2CC440C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57" name="Text Box 71">
          <a:extLst>
            <a:ext uri="{FF2B5EF4-FFF2-40B4-BE49-F238E27FC236}">
              <a16:creationId xmlns:a16="http://schemas.microsoft.com/office/drawing/2014/main" id="{CAB74BAB-7C3C-48CB-8B29-8495E0383DE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58" name="Text Box 72">
          <a:extLst>
            <a:ext uri="{FF2B5EF4-FFF2-40B4-BE49-F238E27FC236}">
              <a16:creationId xmlns:a16="http://schemas.microsoft.com/office/drawing/2014/main" id="{1C566952-FD37-406D-95C2-60478155915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59" name="Text Box 73">
          <a:extLst>
            <a:ext uri="{FF2B5EF4-FFF2-40B4-BE49-F238E27FC236}">
              <a16:creationId xmlns:a16="http://schemas.microsoft.com/office/drawing/2014/main" id="{72158078-5B39-409F-91FC-49F3B5642F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60" name="Text Box 46">
          <a:extLst>
            <a:ext uri="{FF2B5EF4-FFF2-40B4-BE49-F238E27FC236}">
              <a16:creationId xmlns:a16="http://schemas.microsoft.com/office/drawing/2014/main" id="{9372B2A5-D9F7-44AC-B3BF-7460EBF293C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61" name="Text Box 43">
          <a:extLst>
            <a:ext uri="{FF2B5EF4-FFF2-40B4-BE49-F238E27FC236}">
              <a16:creationId xmlns:a16="http://schemas.microsoft.com/office/drawing/2014/main" id="{23633370-360D-4456-9070-1DA019424F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62" name="Text Box 46">
          <a:extLst>
            <a:ext uri="{FF2B5EF4-FFF2-40B4-BE49-F238E27FC236}">
              <a16:creationId xmlns:a16="http://schemas.microsoft.com/office/drawing/2014/main" id="{1285F444-563C-4DCD-99DE-A22E87ABC1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63" name="Text Box 43">
          <a:extLst>
            <a:ext uri="{FF2B5EF4-FFF2-40B4-BE49-F238E27FC236}">
              <a16:creationId xmlns:a16="http://schemas.microsoft.com/office/drawing/2014/main" id="{83309A79-6E5D-46F6-958E-630B2A7FBE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64" name="Text Box 68">
          <a:extLst>
            <a:ext uri="{FF2B5EF4-FFF2-40B4-BE49-F238E27FC236}">
              <a16:creationId xmlns:a16="http://schemas.microsoft.com/office/drawing/2014/main" id="{CF16F093-FDB1-4D24-9311-B1DDA1ACCFC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65" name="Text Box 69">
          <a:extLst>
            <a:ext uri="{FF2B5EF4-FFF2-40B4-BE49-F238E27FC236}">
              <a16:creationId xmlns:a16="http://schemas.microsoft.com/office/drawing/2014/main" id="{94483AF8-1BC2-49C2-B3A5-A4F8C347253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66" name="Text Box 70">
          <a:extLst>
            <a:ext uri="{FF2B5EF4-FFF2-40B4-BE49-F238E27FC236}">
              <a16:creationId xmlns:a16="http://schemas.microsoft.com/office/drawing/2014/main" id="{438D1E00-D658-441D-A517-13BC32DC958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67" name="Text Box 71">
          <a:extLst>
            <a:ext uri="{FF2B5EF4-FFF2-40B4-BE49-F238E27FC236}">
              <a16:creationId xmlns:a16="http://schemas.microsoft.com/office/drawing/2014/main" id="{7ACDA2C0-FEE4-49F0-BCC3-665D7874DA3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68" name="Text Box 72">
          <a:extLst>
            <a:ext uri="{FF2B5EF4-FFF2-40B4-BE49-F238E27FC236}">
              <a16:creationId xmlns:a16="http://schemas.microsoft.com/office/drawing/2014/main" id="{5A4A5CAD-C79B-493A-993C-A90C445CC53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69" name="Text Box 73">
          <a:extLst>
            <a:ext uri="{FF2B5EF4-FFF2-40B4-BE49-F238E27FC236}">
              <a16:creationId xmlns:a16="http://schemas.microsoft.com/office/drawing/2014/main" id="{A18B5BCF-7E91-4807-BC80-071ED2FE701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70" name="Text Box 46">
          <a:extLst>
            <a:ext uri="{FF2B5EF4-FFF2-40B4-BE49-F238E27FC236}">
              <a16:creationId xmlns:a16="http://schemas.microsoft.com/office/drawing/2014/main" id="{9D02C7C4-9357-47C9-8D09-87B3C618C8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71" name="Text Box 43">
          <a:extLst>
            <a:ext uri="{FF2B5EF4-FFF2-40B4-BE49-F238E27FC236}">
              <a16:creationId xmlns:a16="http://schemas.microsoft.com/office/drawing/2014/main" id="{F6D46D5C-649D-49EE-82C9-CFD96CA6A9B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ED285D94-05BA-4B1F-B072-4AA0729F230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73" name="Text Box 43">
          <a:extLst>
            <a:ext uri="{FF2B5EF4-FFF2-40B4-BE49-F238E27FC236}">
              <a16:creationId xmlns:a16="http://schemas.microsoft.com/office/drawing/2014/main" id="{048A4D00-101E-4934-B961-9830A515707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374" name="Text Box 65">
          <a:extLst>
            <a:ext uri="{FF2B5EF4-FFF2-40B4-BE49-F238E27FC236}">
              <a16:creationId xmlns:a16="http://schemas.microsoft.com/office/drawing/2014/main" id="{3A5327AE-CB10-4305-BADA-BAB2D541A3D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375" name="Text Box 91">
          <a:extLst>
            <a:ext uri="{FF2B5EF4-FFF2-40B4-BE49-F238E27FC236}">
              <a16:creationId xmlns:a16="http://schemas.microsoft.com/office/drawing/2014/main" id="{9EDB6891-8EAE-47A6-8741-2A383C41C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376" name="Text Box 65">
          <a:extLst>
            <a:ext uri="{FF2B5EF4-FFF2-40B4-BE49-F238E27FC236}">
              <a16:creationId xmlns:a16="http://schemas.microsoft.com/office/drawing/2014/main" id="{398ED219-072D-4DD6-B014-7503F2B7A4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377" name="Text Box 91">
          <a:extLst>
            <a:ext uri="{FF2B5EF4-FFF2-40B4-BE49-F238E27FC236}">
              <a16:creationId xmlns:a16="http://schemas.microsoft.com/office/drawing/2014/main" id="{7E244E6F-B6AE-4869-B228-FADF3E465F6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78" name="Text Box 68">
          <a:extLst>
            <a:ext uri="{FF2B5EF4-FFF2-40B4-BE49-F238E27FC236}">
              <a16:creationId xmlns:a16="http://schemas.microsoft.com/office/drawing/2014/main" id="{6732F5DD-641B-48C6-9588-271C4097B38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79" name="Text Box 69">
          <a:extLst>
            <a:ext uri="{FF2B5EF4-FFF2-40B4-BE49-F238E27FC236}">
              <a16:creationId xmlns:a16="http://schemas.microsoft.com/office/drawing/2014/main" id="{27A27B8D-39EC-457B-B8F5-AD07F17C10D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80" name="Text Box 70">
          <a:extLst>
            <a:ext uri="{FF2B5EF4-FFF2-40B4-BE49-F238E27FC236}">
              <a16:creationId xmlns:a16="http://schemas.microsoft.com/office/drawing/2014/main" id="{0E659EF2-EE6C-45E9-B228-4BB6124DA2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81" name="Text Box 71">
          <a:extLst>
            <a:ext uri="{FF2B5EF4-FFF2-40B4-BE49-F238E27FC236}">
              <a16:creationId xmlns:a16="http://schemas.microsoft.com/office/drawing/2014/main" id="{794671B8-3CDB-4072-8016-6A4664D724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82" name="Text Box 72">
          <a:extLst>
            <a:ext uri="{FF2B5EF4-FFF2-40B4-BE49-F238E27FC236}">
              <a16:creationId xmlns:a16="http://schemas.microsoft.com/office/drawing/2014/main" id="{51CC4467-C269-4AC8-BA7F-F84F31EE7DC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83" name="Text Box 73">
          <a:extLst>
            <a:ext uri="{FF2B5EF4-FFF2-40B4-BE49-F238E27FC236}">
              <a16:creationId xmlns:a16="http://schemas.microsoft.com/office/drawing/2014/main" id="{259D84D2-7557-452C-8579-B138074D72C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84" name="Text Box 46">
          <a:extLst>
            <a:ext uri="{FF2B5EF4-FFF2-40B4-BE49-F238E27FC236}">
              <a16:creationId xmlns:a16="http://schemas.microsoft.com/office/drawing/2014/main" id="{CFCFAB1E-5DC7-43BC-99B3-CAC4BAB761F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85" name="Text Box 43">
          <a:extLst>
            <a:ext uri="{FF2B5EF4-FFF2-40B4-BE49-F238E27FC236}">
              <a16:creationId xmlns:a16="http://schemas.microsoft.com/office/drawing/2014/main" id="{35131231-F104-448B-818A-567B408594D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86" name="Text Box 46">
          <a:extLst>
            <a:ext uri="{FF2B5EF4-FFF2-40B4-BE49-F238E27FC236}">
              <a16:creationId xmlns:a16="http://schemas.microsoft.com/office/drawing/2014/main" id="{574C1447-FCB0-49A4-9AAE-A986A228B71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87" name="Text Box 43">
          <a:extLst>
            <a:ext uri="{FF2B5EF4-FFF2-40B4-BE49-F238E27FC236}">
              <a16:creationId xmlns:a16="http://schemas.microsoft.com/office/drawing/2014/main" id="{EAB6453C-2811-4801-8B72-D7970680DF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88" name="Text Box 68">
          <a:extLst>
            <a:ext uri="{FF2B5EF4-FFF2-40B4-BE49-F238E27FC236}">
              <a16:creationId xmlns:a16="http://schemas.microsoft.com/office/drawing/2014/main" id="{6112650E-24D5-439E-8601-E45F9A3E5F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89" name="Text Box 69">
          <a:extLst>
            <a:ext uri="{FF2B5EF4-FFF2-40B4-BE49-F238E27FC236}">
              <a16:creationId xmlns:a16="http://schemas.microsoft.com/office/drawing/2014/main" id="{B320E851-9744-4D75-AF10-A1F52983513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90" name="Text Box 70">
          <a:extLst>
            <a:ext uri="{FF2B5EF4-FFF2-40B4-BE49-F238E27FC236}">
              <a16:creationId xmlns:a16="http://schemas.microsoft.com/office/drawing/2014/main" id="{25C08586-88DD-4447-8A3F-1F55BA74203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91" name="Text Box 71">
          <a:extLst>
            <a:ext uri="{FF2B5EF4-FFF2-40B4-BE49-F238E27FC236}">
              <a16:creationId xmlns:a16="http://schemas.microsoft.com/office/drawing/2014/main" id="{4C630377-AFE8-486A-B92E-E30775AE2D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92" name="Text Box 72">
          <a:extLst>
            <a:ext uri="{FF2B5EF4-FFF2-40B4-BE49-F238E27FC236}">
              <a16:creationId xmlns:a16="http://schemas.microsoft.com/office/drawing/2014/main" id="{C0D576A5-935F-400B-994D-502BCD4D599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393" name="Text Box 73">
          <a:extLst>
            <a:ext uri="{FF2B5EF4-FFF2-40B4-BE49-F238E27FC236}">
              <a16:creationId xmlns:a16="http://schemas.microsoft.com/office/drawing/2014/main" id="{72DA9B85-4DFB-416C-A2E9-25089115FB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94" name="Text Box 46">
          <a:extLst>
            <a:ext uri="{FF2B5EF4-FFF2-40B4-BE49-F238E27FC236}">
              <a16:creationId xmlns:a16="http://schemas.microsoft.com/office/drawing/2014/main" id="{1B45BC93-5915-449B-8A46-BB942C2D6D8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95" name="Text Box 43">
          <a:extLst>
            <a:ext uri="{FF2B5EF4-FFF2-40B4-BE49-F238E27FC236}">
              <a16:creationId xmlns:a16="http://schemas.microsoft.com/office/drawing/2014/main" id="{39CECEF4-2416-4AB5-BB01-BA890321B9F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96" name="Text Box 46">
          <a:extLst>
            <a:ext uri="{FF2B5EF4-FFF2-40B4-BE49-F238E27FC236}">
              <a16:creationId xmlns:a16="http://schemas.microsoft.com/office/drawing/2014/main" id="{CFACE93A-8CF5-4FE9-BC75-633DD6D0A0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397" name="Text Box 43">
          <a:extLst>
            <a:ext uri="{FF2B5EF4-FFF2-40B4-BE49-F238E27FC236}">
              <a16:creationId xmlns:a16="http://schemas.microsoft.com/office/drawing/2014/main" id="{F727916C-E4FB-4AFA-BA79-2532104B30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98" name="Text Box 68">
          <a:extLst>
            <a:ext uri="{FF2B5EF4-FFF2-40B4-BE49-F238E27FC236}">
              <a16:creationId xmlns:a16="http://schemas.microsoft.com/office/drawing/2014/main" id="{1B8AB64D-5E10-4733-BB3E-707E65A445C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399" name="Text Box 69">
          <a:extLst>
            <a:ext uri="{FF2B5EF4-FFF2-40B4-BE49-F238E27FC236}">
              <a16:creationId xmlns:a16="http://schemas.microsoft.com/office/drawing/2014/main" id="{15DB6517-ED20-40E3-BF21-1AAD2385DB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00" name="Text Box 70">
          <a:extLst>
            <a:ext uri="{FF2B5EF4-FFF2-40B4-BE49-F238E27FC236}">
              <a16:creationId xmlns:a16="http://schemas.microsoft.com/office/drawing/2014/main" id="{06C86AB1-C868-468B-A063-38A4013941D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01" name="Text Box 71">
          <a:extLst>
            <a:ext uri="{FF2B5EF4-FFF2-40B4-BE49-F238E27FC236}">
              <a16:creationId xmlns:a16="http://schemas.microsoft.com/office/drawing/2014/main" id="{EEC0EA13-15AA-47D0-B991-26F1F6F5148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02" name="Text Box 72">
          <a:extLst>
            <a:ext uri="{FF2B5EF4-FFF2-40B4-BE49-F238E27FC236}">
              <a16:creationId xmlns:a16="http://schemas.microsoft.com/office/drawing/2014/main" id="{505608C2-9600-4D91-A36C-DE5C632E712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03" name="Text Box 73">
          <a:extLst>
            <a:ext uri="{FF2B5EF4-FFF2-40B4-BE49-F238E27FC236}">
              <a16:creationId xmlns:a16="http://schemas.microsoft.com/office/drawing/2014/main" id="{31875EB5-CB6D-49DF-937B-AA64C9FEF65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04" name="Text Box 46">
          <a:extLst>
            <a:ext uri="{FF2B5EF4-FFF2-40B4-BE49-F238E27FC236}">
              <a16:creationId xmlns:a16="http://schemas.microsoft.com/office/drawing/2014/main" id="{965E4EBB-0F4A-4C79-A596-04F1203698E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05" name="Text Box 43">
          <a:extLst>
            <a:ext uri="{FF2B5EF4-FFF2-40B4-BE49-F238E27FC236}">
              <a16:creationId xmlns:a16="http://schemas.microsoft.com/office/drawing/2014/main" id="{9E0F4C9D-0277-448A-B089-77FF5D9749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06" name="Text Box 46">
          <a:extLst>
            <a:ext uri="{FF2B5EF4-FFF2-40B4-BE49-F238E27FC236}">
              <a16:creationId xmlns:a16="http://schemas.microsoft.com/office/drawing/2014/main" id="{FCBD5D77-9F99-4145-A1D9-4FB544CE63D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07" name="Text Box 43">
          <a:extLst>
            <a:ext uri="{FF2B5EF4-FFF2-40B4-BE49-F238E27FC236}">
              <a16:creationId xmlns:a16="http://schemas.microsoft.com/office/drawing/2014/main" id="{E3671F18-628E-473B-97CE-53C0221E385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08" name="Text Box 65">
          <a:extLst>
            <a:ext uri="{FF2B5EF4-FFF2-40B4-BE49-F238E27FC236}">
              <a16:creationId xmlns:a16="http://schemas.microsoft.com/office/drawing/2014/main" id="{00B71FBB-7FBA-4E1C-B3BE-6B4FD6A56D8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09" name="Text Box 91">
          <a:extLst>
            <a:ext uri="{FF2B5EF4-FFF2-40B4-BE49-F238E27FC236}">
              <a16:creationId xmlns:a16="http://schemas.microsoft.com/office/drawing/2014/main" id="{DB0E247F-A29C-4202-8201-94151941A0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10" name="Text Box 65">
          <a:extLst>
            <a:ext uri="{FF2B5EF4-FFF2-40B4-BE49-F238E27FC236}">
              <a16:creationId xmlns:a16="http://schemas.microsoft.com/office/drawing/2014/main" id="{880589CD-E6C4-44C4-93F1-D51A2D1C2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11" name="Text Box 91">
          <a:extLst>
            <a:ext uri="{FF2B5EF4-FFF2-40B4-BE49-F238E27FC236}">
              <a16:creationId xmlns:a16="http://schemas.microsoft.com/office/drawing/2014/main" id="{6810D16C-C9BC-483A-A349-A92501D8F9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12" name="Text Box 68">
          <a:extLst>
            <a:ext uri="{FF2B5EF4-FFF2-40B4-BE49-F238E27FC236}">
              <a16:creationId xmlns:a16="http://schemas.microsoft.com/office/drawing/2014/main" id="{8D507C46-BB56-4689-8508-8F1AED7A7F3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13" name="Text Box 69">
          <a:extLst>
            <a:ext uri="{FF2B5EF4-FFF2-40B4-BE49-F238E27FC236}">
              <a16:creationId xmlns:a16="http://schemas.microsoft.com/office/drawing/2014/main" id="{B988188D-756E-4CC9-BFFB-C33A687CFCE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14" name="Text Box 70">
          <a:extLst>
            <a:ext uri="{FF2B5EF4-FFF2-40B4-BE49-F238E27FC236}">
              <a16:creationId xmlns:a16="http://schemas.microsoft.com/office/drawing/2014/main" id="{B92C67FE-EE67-45A9-996E-5802F5A1E2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15" name="Text Box 71">
          <a:extLst>
            <a:ext uri="{FF2B5EF4-FFF2-40B4-BE49-F238E27FC236}">
              <a16:creationId xmlns:a16="http://schemas.microsoft.com/office/drawing/2014/main" id="{94131BC4-F1C8-41B1-8D7E-2C8101C5914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16" name="Text Box 72">
          <a:extLst>
            <a:ext uri="{FF2B5EF4-FFF2-40B4-BE49-F238E27FC236}">
              <a16:creationId xmlns:a16="http://schemas.microsoft.com/office/drawing/2014/main" id="{8A821526-296A-4361-8AB3-1BD476C263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17" name="Text Box 73">
          <a:extLst>
            <a:ext uri="{FF2B5EF4-FFF2-40B4-BE49-F238E27FC236}">
              <a16:creationId xmlns:a16="http://schemas.microsoft.com/office/drawing/2014/main" id="{D81948D1-B496-48BA-A3C2-75D6D115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18" name="Text Box 46">
          <a:extLst>
            <a:ext uri="{FF2B5EF4-FFF2-40B4-BE49-F238E27FC236}">
              <a16:creationId xmlns:a16="http://schemas.microsoft.com/office/drawing/2014/main" id="{8D34E648-A103-479D-A87A-34B16B9310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19" name="Text Box 43">
          <a:extLst>
            <a:ext uri="{FF2B5EF4-FFF2-40B4-BE49-F238E27FC236}">
              <a16:creationId xmlns:a16="http://schemas.microsoft.com/office/drawing/2014/main" id="{0946A93E-3622-4897-BE9A-2A1954BB905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20" name="Text Box 46">
          <a:extLst>
            <a:ext uri="{FF2B5EF4-FFF2-40B4-BE49-F238E27FC236}">
              <a16:creationId xmlns:a16="http://schemas.microsoft.com/office/drawing/2014/main" id="{70CC5E4A-74E7-46CF-8377-5543ED415B8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21" name="Text Box 43">
          <a:extLst>
            <a:ext uri="{FF2B5EF4-FFF2-40B4-BE49-F238E27FC236}">
              <a16:creationId xmlns:a16="http://schemas.microsoft.com/office/drawing/2014/main" id="{00331B21-1A11-4701-9A5C-60A06A7709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22" name="Text Box 68">
          <a:extLst>
            <a:ext uri="{FF2B5EF4-FFF2-40B4-BE49-F238E27FC236}">
              <a16:creationId xmlns:a16="http://schemas.microsoft.com/office/drawing/2014/main" id="{541F9E08-012A-46AB-BA22-F1B726088B0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23" name="Text Box 69">
          <a:extLst>
            <a:ext uri="{FF2B5EF4-FFF2-40B4-BE49-F238E27FC236}">
              <a16:creationId xmlns:a16="http://schemas.microsoft.com/office/drawing/2014/main" id="{01F3B1BC-B6E5-4D5A-840E-9F874E1F2E2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24" name="Text Box 70">
          <a:extLst>
            <a:ext uri="{FF2B5EF4-FFF2-40B4-BE49-F238E27FC236}">
              <a16:creationId xmlns:a16="http://schemas.microsoft.com/office/drawing/2014/main" id="{00BCB37E-2E52-4F86-B484-0F20A6651FD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25" name="Text Box 71">
          <a:extLst>
            <a:ext uri="{FF2B5EF4-FFF2-40B4-BE49-F238E27FC236}">
              <a16:creationId xmlns:a16="http://schemas.microsoft.com/office/drawing/2014/main" id="{3CE3048F-B871-430A-8F8E-C8FD5147F2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26" name="Text Box 72">
          <a:extLst>
            <a:ext uri="{FF2B5EF4-FFF2-40B4-BE49-F238E27FC236}">
              <a16:creationId xmlns:a16="http://schemas.microsoft.com/office/drawing/2014/main" id="{E519796E-19EE-488E-9228-5278FB481D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27" name="Text Box 73">
          <a:extLst>
            <a:ext uri="{FF2B5EF4-FFF2-40B4-BE49-F238E27FC236}">
              <a16:creationId xmlns:a16="http://schemas.microsoft.com/office/drawing/2014/main" id="{06D0860F-652B-4CD9-9F27-D87235E4FC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0B66E204-E441-48AF-B5FD-11FE9A83BF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29" name="Text Box 43">
          <a:extLst>
            <a:ext uri="{FF2B5EF4-FFF2-40B4-BE49-F238E27FC236}">
              <a16:creationId xmlns:a16="http://schemas.microsoft.com/office/drawing/2014/main" id="{7BF8B936-F5DB-4002-A9ED-844C39120E4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30" name="Text Box 46">
          <a:extLst>
            <a:ext uri="{FF2B5EF4-FFF2-40B4-BE49-F238E27FC236}">
              <a16:creationId xmlns:a16="http://schemas.microsoft.com/office/drawing/2014/main" id="{1CD8CDEE-05DB-4FB4-8941-E8C4EDF8E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31" name="Text Box 43">
          <a:extLst>
            <a:ext uri="{FF2B5EF4-FFF2-40B4-BE49-F238E27FC236}">
              <a16:creationId xmlns:a16="http://schemas.microsoft.com/office/drawing/2014/main" id="{245E7A94-BD7E-45D1-A257-EA2C483BF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32" name="Text Box 68">
          <a:extLst>
            <a:ext uri="{FF2B5EF4-FFF2-40B4-BE49-F238E27FC236}">
              <a16:creationId xmlns:a16="http://schemas.microsoft.com/office/drawing/2014/main" id="{DA29B9E2-A198-47D0-949A-B6077FB45FB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33" name="Text Box 69">
          <a:extLst>
            <a:ext uri="{FF2B5EF4-FFF2-40B4-BE49-F238E27FC236}">
              <a16:creationId xmlns:a16="http://schemas.microsoft.com/office/drawing/2014/main" id="{045FDFD5-D3B4-43FD-AC7D-3B02C3E121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34" name="Text Box 70">
          <a:extLst>
            <a:ext uri="{FF2B5EF4-FFF2-40B4-BE49-F238E27FC236}">
              <a16:creationId xmlns:a16="http://schemas.microsoft.com/office/drawing/2014/main" id="{80F707D0-67C6-40A3-B1BE-EAF5209119B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35" name="Text Box 71">
          <a:extLst>
            <a:ext uri="{FF2B5EF4-FFF2-40B4-BE49-F238E27FC236}">
              <a16:creationId xmlns:a16="http://schemas.microsoft.com/office/drawing/2014/main" id="{D46944D1-D290-4D55-983E-33D87ED88B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36" name="Text Box 72">
          <a:extLst>
            <a:ext uri="{FF2B5EF4-FFF2-40B4-BE49-F238E27FC236}">
              <a16:creationId xmlns:a16="http://schemas.microsoft.com/office/drawing/2014/main" id="{D63C6F8E-97A4-4BBE-8A4C-81A2B879D6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37" name="Text Box 73">
          <a:extLst>
            <a:ext uri="{FF2B5EF4-FFF2-40B4-BE49-F238E27FC236}">
              <a16:creationId xmlns:a16="http://schemas.microsoft.com/office/drawing/2014/main" id="{0D7F3286-20BE-4903-AF02-5B971A1B8D6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38" name="Text Box 46">
          <a:extLst>
            <a:ext uri="{FF2B5EF4-FFF2-40B4-BE49-F238E27FC236}">
              <a16:creationId xmlns:a16="http://schemas.microsoft.com/office/drawing/2014/main" id="{7E276955-46F5-46BA-94F7-DAE5460A58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39" name="Text Box 43">
          <a:extLst>
            <a:ext uri="{FF2B5EF4-FFF2-40B4-BE49-F238E27FC236}">
              <a16:creationId xmlns:a16="http://schemas.microsoft.com/office/drawing/2014/main" id="{7CE6F144-972C-47C1-A2DB-E6A499DB802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68AAB19C-90E9-4360-94F2-C87BE8F7CA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41" name="Text Box 43">
          <a:extLst>
            <a:ext uri="{FF2B5EF4-FFF2-40B4-BE49-F238E27FC236}">
              <a16:creationId xmlns:a16="http://schemas.microsoft.com/office/drawing/2014/main" id="{E4214543-AB64-454F-9CDD-0202A1AA37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42" name="Text Box 65">
          <a:extLst>
            <a:ext uri="{FF2B5EF4-FFF2-40B4-BE49-F238E27FC236}">
              <a16:creationId xmlns:a16="http://schemas.microsoft.com/office/drawing/2014/main" id="{F6981705-460A-4C56-9AD5-6AA80178B7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43" name="Text Box 91">
          <a:extLst>
            <a:ext uri="{FF2B5EF4-FFF2-40B4-BE49-F238E27FC236}">
              <a16:creationId xmlns:a16="http://schemas.microsoft.com/office/drawing/2014/main" id="{F80A0271-739B-430A-B455-786705C0CA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44" name="Text Box 65">
          <a:extLst>
            <a:ext uri="{FF2B5EF4-FFF2-40B4-BE49-F238E27FC236}">
              <a16:creationId xmlns:a16="http://schemas.microsoft.com/office/drawing/2014/main" id="{A7366848-ED12-44F4-895C-CE7D4FD4898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45" name="Text Box 91">
          <a:extLst>
            <a:ext uri="{FF2B5EF4-FFF2-40B4-BE49-F238E27FC236}">
              <a16:creationId xmlns:a16="http://schemas.microsoft.com/office/drawing/2014/main" id="{AD5B6293-C05A-4ED9-A8C4-1B5073A0A94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46" name="Text Box 68">
          <a:extLst>
            <a:ext uri="{FF2B5EF4-FFF2-40B4-BE49-F238E27FC236}">
              <a16:creationId xmlns:a16="http://schemas.microsoft.com/office/drawing/2014/main" id="{87A3EC08-D8A7-4F41-ADF0-B12140A09B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47" name="Text Box 69">
          <a:extLst>
            <a:ext uri="{FF2B5EF4-FFF2-40B4-BE49-F238E27FC236}">
              <a16:creationId xmlns:a16="http://schemas.microsoft.com/office/drawing/2014/main" id="{992BEAD5-029D-437C-97C2-9A937720C68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48" name="Text Box 70">
          <a:extLst>
            <a:ext uri="{FF2B5EF4-FFF2-40B4-BE49-F238E27FC236}">
              <a16:creationId xmlns:a16="http://schemas.microsoft.com/office/drawing/2014/main" id="{3F76DCEF-2D0B-4B51-A69B-1119F6A3B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49" name="Text Box 71">
          <a:extLst>
            <a:ext uri="{FF2B5EF4-FFF2-40B4-BE49-F238E27FC236}">
              <a16:creationId xmlns:a16="http://schemas.microsoft.com/office/drawing/2014/main" id="{30E2DF6B-FC5A-43D7-A3A4-2C870FF3CA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50" name="Text Box 72">
          <a:extLst>
            <a:ext uri="{FF2B5EF4-FFF2-40B4-BE49-F238E27FC236}">
              <a16:creationId xmlns:a16="http://schemas.microsoft.com/office/drawing/2014/main" id="{C98FCAA7-1875-4975-875E-A671C071058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51" name="Text Box 73">
          <a:extLst>
            <a:ext uri="{FF2B5EF4-FFF2-40B4-BE49-F238E27FC236}">
              <a16:creationId xmlns:a16="http://schemas.microsoft.com/office/drawing/2014/main" id="{4D74A206-E2FC-4D9D-B4D1-E7A20773B5C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8D495A47-E84A-4201-B400-384AC8B442A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53" name="Text Box 43">
          <a:extLst>
            <a:ext uri="{FF2B5EF4-FFF2-40B4-BE49-F238E27FC236}">
              <a16:creationId xmlns:a16="http://schemas.microsoft.com/office/drawing/2014/main" id="{6AE2DB8E-B05B-4859-8E12-94C99C4DC92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54" name="Text Box 46">
          <a:extLst>
            <a:ext uri="{FF2B5EF4-FFF2-40B4-BE49-F238E27FC236}">
              <a16:creationId xmlns:a16="http://schemas.microsoft.com/office/drawing/2014/main" id="{D17CCF0B-25A7-4225-BAEA-61E6256D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55" name="Text Box 43">
          <a:extLst>
            <a:ext uri="{FF2B5EF4-FFF2-40B4-BE49-F238E27FC236}">
              <a16:creationId xmlns:a16="http://schemas.microsoft.com/office/drawing/2014/main" id="{74572334-2AEA-4B16-A84F-0E221083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56" name="Text Box 68">
          <a:extLst>
            <a:ext uri="{FF2B5EF4-FFF2-40B4-BE49-F238E27FC236}">
              <a16:creationId xmlns:a16="http://schemas.microsoft.com/office/drawing/2014/main" id="{E8571ECB-F052-41FE-AB20-5F891D7FD34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57" name="Text Box 69">
          <a:extLst>
            <a:ext uri="{FF2B5EF4-FFF2-40B4-BE49-F238E27FC236}">
              <a16:creationId xmlns:a16="http://schemas.microsoft.com/office/drawing/2014/main" id="{9A3D21B1-5235-45BD-AAFB-B3D1DFDDBF6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58" name="Text Box 70">
          <a:extLst>
            <a:ext uri="{FF2B5EF4-FFF2-40B4-BE49-F238E27FC236}">
              <a16:creationId xmlns:a16="http://schemas.microsoft.com/office/drawing/2014/main" id="{F9BBEF7B-6872-4B6A-B4AD-1A8892DD245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59" name="Text Box 71">
          <a:extLst>
            <a:ext uri="{FF2B5EF4-FFF2-40B4-BE49-F238E27FC236}">
              <a16:creationId xmlns:a16="http://schemas.microsoft.com/office/drawing/2014/main" id="{53C68F77-AC08-4138-A011-B79B974F2BC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60" name="Text Box 72">
          <a:extLst>
            <a:ext uri="{FF2B5EF4-FFF2-40B4-BE49-F238E27FC236}">
              <a16:creationId xmlns:a16="http://schemas.microsoft.com/office/drawing/2014/main" id="{FFF78F82-81EE-4F9E-BCD4-E4A1303DD5E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61" name="Text Box 73">
          <a:extLst>
            <a:ext uri="{FF2B5EF4-FFF2-40B4-BE49-F238E27FC236}">
              <a16:creationId xmlns:a16="http://schemas.microsoft.com/office/drawing/2014/main" id="{033935FC-5C20-42E5-8093-3F8AEF0BCBA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62" name="Text Box 46">
          <a:extLst>
            <a:ext uri="{FF2B5EF4-FFF2-40B4-BE49-F238E27FC236}">
              <a16:creationId xmlns:a16="http://schemas.microsoft.com/office/drawing/2014/main" id="{5A9BC844-337B-4D63-BEDA-6F875658C8D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63" name="Text Box 43">
          <a:extLst>
            <a:ext uri="{FF2B5EF4-FFF2-40B4-BE49-F238E27FC236}">
              <a16:creationId xmlns:a16="http://schemas.microsoft.com/office/drawing/2014/main" id="{2353BAB7-C91E-4E77-BC14-20B670DD8E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06368592-62BB-4029-9905-76CE7EA3280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65" name="Text Box 43">
          <a:extLst>
            <a:ext uri="{FF2B5EF4-FFF2-40B4-BE49-F238E27FC236}">
              <a16:creationId xmlns:a16="http://schemas.microsoft.com/office/drawing/2014/main" id="{64EA5D0A-B9BD-47BC-BAF3-D3C5B31A4B6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66" name="Text Box 68">
          <a:extLst>
            <a:ext uri="{FF2B5EF4-FFF2-40B4-BE49-F238E27FC236}">
              <a16:creationId xmlns:a16="http://schemas.microsoft.com/office/drawing/2014/main" id="{52F5A660-71CC-45E7-854C-C19E5AB2C62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67" name="Text Box 69">
          <a:extLst>
            <a:ext uri="{FF2B5EF4-FFF2-40B4-BE49-F238E27FC236}">
              <a16:creationId xmlns:a16="http://schemas.microsoft.com/office/drawing/2014/main" id="{2DB760D5-DD05-4DF0-A233-6E9C9F37BA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68" name="Text Box 70">
          <a:extLst>
            <a:ext uri="{FF2B5EF4-FFF2-40B4-BE49-F238E27FC236}">
              <a16:creationId xmlns:a16="http://schemas.microsoft.com/office/drawing/2014/main" id="{5DAA1081-E809-40D0-962E-799FB4C6107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69" name="Text Box 71">
          <a:extLst>
            <a:ext uri="{FF2B5EF4-FFF2-40B4-BE49-F238E27FC236}">
              <a16:creationId xmlns:a16="http://schemas.microsoft.com/office/drawing/2014/main" id="{6AE72CFA-7A48-48FE-A4B2-FAE925E8AF6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70" name="Text Box 72">
          <a:extLst>
            <a:ext uri="{FF2B5EF4-FFF2-40B4-BE49-F238E27FC236}">
              <a16:creationId xmlns:a16="http://schemas.microsoft.com/office/drawing/2014/main" id="{485A7A55-B2C4-4BA5-8F6C-EC61EF8365E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471" name="Text Box 73">
          <a:extLst>
            <a:ext uri="{FF2B5EF4-FFF2-40B4-BE49-F238E27FC236}">
              <a16:creationId xmlns:a16="http://schemas.microsoft.com/office/drawing/2014/main" id="{FC85F69A-7B0F-4331-BA68-BDA6D9022C9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72" name="Text Box 46">
          <a:extLst>
            <a:ext uri="{FF2B5EF4-FFF2-40B4-BE49-F238E27FC236}">
              <a16:creationId xmlns:a16="http://schemas.microsoft.com/office/drawing/2014/main" id="{5261F930-4F84-4BE9-AA11-61C18872F5C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73" name="Text Box 43">
          <a:extLst>
            <a:ext uri="{FF2B5EF4-FFF2-40B4-BE49-F238E27FC236}">
              <a16:creationId xmlns:a16="http://schemas.microsoft.com/office/drawing/2014/main" id="{991F7768-B3B4-445B-A1BE-4EE422C13FC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74" name="Text Box 46">
          <a:extLst>
            <a:ext uri="{FF2B5EF4-FFF2-40B4-BE49-F238E27FC236}">
              <a16:creationId xmlns:a16="http://schemas.microsoft.com/office/drawing/2014/main" id="{8F9FDB48-A6EE-47F5-B3CB-705139AAAC4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75" name="Text Box 43">
          <a:extLst>
            <a:ext uri="{FF2B5EF4-FFF2-40B4-BE49-F238E27FC236}">
              <a16:creationId xmlns:a16="http://schemas.microsoft.com/office/drawing/2014/main" id="{83514E5D-2F79-4718-B46C-008B57E1E17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476" name="Text Box 10">
          <a:extLst>
            <a:ext uri="{FF2B5EF4-FFF2-40B4-BE49-F238E27FC236}">
              <a16:creationId xmlns:a16="http://schemas.microsoft.com/office/drawing/2014/main" id="{4B4C4083-84F9-4376-98A9-E0FE37235D1C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477" name="Text Box 11">
          <a:extLst>
            <a:ext uri="{FF2B5EF4-FFF2-40B4-BE49-F238E27FC236}">
              <a16:creationId xmlns:a16="http://schemas.microsoft.com/office/drawing/2014/main" id="{F09BD175-942C-426F-AA9D-375884B7A53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78" name="Text Box 65">
          <a:extLst>
            <a:ext uri="{FF2B5EF4-FFF2-40B4-BE49-F238E27FC236}">
              <a16:creationId xmlns:a16="http://schemas.microsoft.com/office/drawing/2014/main" id="{3E22C501-20E7-4C68-A462-CE7C65F7DD4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79" name="Text Box 91">
          <a:extLst>
            <a:ext uri="{FF2B5EF4-FFF2-40B4-BE49-F238E27FC236}">
              <a16:creationId xmlns:a16="http://schemas.microsoft.com/office/drawing/2014/main" id="{300E28D7-3FB1-42EC-8193-6F47AADD14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80" name="Text Box 65">
          <a:extLst>
            <a:ext uri="{FF2B5EF4-FFF2-40B4-BE49-F238E27FC236}">
              <a16:creationId xmlns:a16="http://schemas.microsoft.com/office/drawing/2014/main" id="{CC782A6A-DB39-4020-9E0C-AB724A9CFE8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481" name="Text Box 91">
          <a:extLst>
            <a:ext uri="{FF2B5EF4-FFF2-40B4-BE49-F238E27FC236}">
              <a16:creationId xmlns:a16="http://schemas.microsoft.com/office/drawing/2014/main" id="{D3B47590-6F48-4B57-87DD-C28EC36696F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482" name="Text Box 46">
          <a:extLst>
            <a:ext uri="{FF2B5EF4-FFF2-40B4-BE49-F238E27FC236}">
              <a16:creationId xmlns:a16="http://schemas.microsoft.com/office/drawing/2014/main" id="{E6A12156-A94C-46F5-B98D-E2380F549DA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483" name="Text Box 43">
          <a:extLst>
            <a:ext uri="{FF2B5EF4-FFF2-40B4-BE49-F238E27FC236}">
              <a16:creationId xmlns:a16="http://schemas.microsoft.com/office/drawing/2014/main" id="{D690D6C3-7BCE-4BC0-BD7F-F4B14CB6B4D5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84" name="Text Box 68">
          <a:extLst>
            <a:ext uri="{FF2B5EF4-FFF2-40B4-BE49-F238E27FC236}">
              <a16:creationId xmlns:a16="http://schemas.microsoft.com/office/drawing/2014/main" id="{02DC1B37-8257-4135-9E63-FDF0DD534D8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85" name="Text Box 69">
          <a:extLst>
            <a:ext uri="{FF2B5EF4-FFF2-40B4-BE49-F238E27FC236}">
              <a16:creationId xmlns:a16="http://schemas.microsoft.com/office/drawing/2014/main" id="{0F8AFC9F-ED0B-4170-8239-4798000DB8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86" name="Text Box 70">
          <a:extLst>
            <a:ext uri="{FF2B5EF4-FFF2-40B4-BE49-F238E27FC236}">
              <a16:creationId xmlns:a16="http://schemas.microsoft.com/office/drawing/2014/main" id="{CF24E197-B7F2-41FE-BBD0-D7F397AC280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87" name="Text Box 71">
          <a:extLst>
            <a:ext uri="{FF2B5EF4-FFF2-40B4-BE49-F238E27FC236}">
              <a16:creationId xmlns:a16="http://schemas.microsoft.com/office/drawing/2014/main" id="{73B8EC59-9065-44AC-AF07-C125CE97A16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88" name="Text Box 72">
          <a:extLst>
            <a:ext uri="{FF2B5EF4-FFF2-40B4-BE49-F238E27FC236}">
              <a16:creationId xmlns:a16="http://schemas.microsoft.com/office/drawing/2014/main" id="{A33A4815-80D2-4120-8D25-D5C91F6145B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89" name="Text Box 73">
          <a:extLst>
            <a:ext uri="{FF2B5EF4-FFF2-40B4-BE49-F238E27FC236}">
              <a16:creationId xmlns:a16="http://schemas.microsoft.com/office/drawing/2014/main" id="{D5AE8934-4BD2-44F0-868D-F4983F74ED6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90" name="Text Box 46">
          <a:extLst>
            <a:ext uri="{FF2B5EF4-FFF2-40B4-BE49-F238E27FC236}">
              <a16:creationId xmlns:a16="http://schemas.microsoft.com/office/drawing/2014/main" id="{899FF9D1-3749-4432-AAEE-CDC19FACEB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91" name="Text Box 43">
          <a:extLst>
            <a:ext uri="{FF2B5EF4-FFF2-40B4-BE49-F238E27FC236}">
              <a16:creationId xmlns:a16="http://schemas.microsoft.com/office/drawing/2014/main" id="{5CC4F17E-110A-402F-A198-7666BA9240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841F7350-582D-4994-A0EE-291D980A8E2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493" name="Text Box 43">
          <a:extLst>
            <a:ext uri="{FF2B5EF4-FFF2-40B4-BE49-F238E27FC236}">
              <a16:creationId xmlns:a16="http://schemas.microsoft.com/office/drawing/2014/main" id="{1DFE291C-664B-4344-B7DB-96DB8763C3D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94" name="Text Box 68">
          <a:extLst>
            <a:ext uri="{FF2B5EF4-FFF2-40B4-BE49-F238E27FC236}">
              <a16:creationId xmlns:a16="http://schemas.microsoft.com/office/drawing/2014/main" id="{D0AE7977-CFC6-45A0-A249-D531D1AC2E3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95" name="Text Box 69">
          <a:extLst>
            <a:ext uri="{FF2B5EF4-FFF2-40B4-BE49-F238E27FC236}">
              <a16:creationId xmlns:a16="http://schemas.microsoft.com/office/drawing/2014/main" id="{DDA09D14-0505-4B6B-A988-E7EEF353C3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96" name="Text Box 70">
          <a:extLst>
            <a:ext uri="{FF2B5EF4-FFF2-40B4-BE49-F238E27FC236}">
              <a16:creationId xmlns:a16="http://schemas.microsoft.com/office/drawing/2014/main" id="{287A1182-F2C1-4F65-9F3C-98C57110C9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97" name="Text Box 71">
          <a:extLst>
            <a:ext uri="{FF2B5EF4-FFF2-40B4-BE49-F238E27FC236}">
              <a16:creationId xmlns:a16="http://schemas.microsoft.com/office/drawing/2014/main" id="{5B8CE050-9BB2-4426-8A0A-ADC44B5B8C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98" name="Text Box 72">
          <a:extLst>
            <a:ext uri="{FF2B5EF4-FFF2-40B4-BE49-F238E27FC236}">
              <a16:creationId xmlns:a16="http://schemas.microsoft.com/office/drawing/2014/main" id="{123FCC22-9E64-4EAA-8034-F75F519DA6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499" name="Text Box 73">
          <a:extLst>
            <a:ext uri="{FF2B5EF4-FFF2-40B4-BE49-F238E27FC236}">
              <a16:creationId xmlns:a16="http://schemas.microsoft.com/office/drawing/2014/main" id="{F3767EBB-4A07-420B-AC6A-4F63BA4C2E7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683D9B71-0414-4DDE-A77B-7F4A0E19F5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612A6363-876B-4D03-8B78-8E853A7F3DE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02" name="Text Box 46">
          <a:extLst>
            <a:ext uri="{FF2B5EF4-FFF2-40B4-BE49-F238E27FC236}">
              <a16:creationId xmlns:a16="http://schemas.microsoft.com/office/drawing/2014/main" id="{B2F33A22-0F00-4862-91A4-10268744CDF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1E790A52-3B2E-4C0D-86BC-0A8B796F901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04" name="Text Box 68">
          <a:extLst>
            <a:ext uri="{FF2B5EF4-FFF2-40B4-BE49-F238E27FC236}">
              <a16:creationId xmlns:a16="http://schemas.microsoft.com/office/drawing/2014/main" id="{4558EA36-DD40-472D-B445-66D0EB98B27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05" name="Text Box 69">
          <a:extLst>
            <a:ext uri="{FF2B5EF4-FFF2-40B4-BE49-F238E27FC236}">
              <a16:creationId xmlns:a16="http://schemas.microsoft.com/office/drawing/2014/main" id="{4B6C41F5-9365-43FC-93FD-7636C8AFAB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06" name="Text Box 70">
          <a:extLst>
            <a:ext uri="{FF2B5EF4-FFF2-40B4-BE49-F238E27FC236}">
              <a16:creationId xmlns:a16="http://schemas.microsoft.com/office/drawing/2014/main" id="{3C777CAD-7662-4E4D-8E33-BA7DC94980D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07" name="Text Box 71">
          <a:extLst>
            <a:ext uri="{FF2B5EF4-FFF2-40B4-BE49-F238E27FC236}">
              <a16:creationId xmlns:a16="http://schemas.microsoft.com/office/drawing/2014/main" id="{00ADF367-F839-4DCF-BB52-0BD0314990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08" name="Text Box 72">
          <a:extLst>
            <a:ext uri="{FF2B5EF4-FFF2-40B4-BE49-F238E27FC236}">
              <a16:creationId xmlns:a16="http://schemas.microsoft.com/office/drawing/2014/main" id="{4BFA32C3-8B53-4D62-A712-F89C08E1834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09" name="Text Box 73">
          <a:extLst>
            <a:ext uri="{FF2B5EF4-FFF2-40B4-BE49-F238E27FC236}">
              <a16:creationId xmlns:a16="http://schemas.microsoft.com/office/drawing/2014/main" id="{D4E33399-2A20-4B17-B179-598BD2FA36A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10" name="Text Box 46">
          <a:extLst>
            <a:ext uri="{FF2B5EF4-FFF2-40B4-BE49-F238E27FC236}">
              <a16:creationId xmlns:a16="http://schemas.microsoft.com/office/drawing/2014/main" id="{7868A0C0-FCF2-4BE9-BB7E-357C18DAC0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11" name="Text Box 43">
          <a:extLst>
            <a:ext uri="{FF2B5EF4-FFF2-40B4-BE49-F238E27FC236}">
              <a16:creationId xmlns:a16="http://schemas.microsoft.com/office/drawing/2014/main" id="{E91B5ED2-C57C-43F8-AA51-067329EA05B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9B998C01-82D2-4ADF-9914-5847F3783B2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13" name="Text Box 43">
          <a:extLst>
            <a:ext uri="{FF2B5EF4-FFF2-40B4-BE49-F238E27FC236}">
              <a16:creationId xmlns:a16="http://schemas.microsoft.com/office/drawing/2014/main" id="{6501C5FD-190A-43D2-BBB7-EF639E6EF1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514" name="Text Box 10">
          <a:extLst>
            <a:ext uri="{FF2B5EF4-FFF2-40B4-BE49-F238E27FC236}">
              <a16:creationId xmlns:a16="http://schemas.microsoft.com/office/drawing/2014/main" id="{70703AC9-F297-4393-8210-937B7C5095E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515" name="Text Box 11">
          <a:extLst>
            <a:ext uri="{FF2B5EF4-FFF2-40B4-BE49-F238E27FC236}">
              <a16:creationId xmlns:a16="http://schemas.microsoft.com/office/drawing/2014/main" id="{4C730BFB-D862-4363-9A17-5C057790FD9E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16" name="Text Box 65">
          <a:extLst>
            <a:ext uri="{FF2B5EF4-FFF2-40B4-BE49-F238E27FC236}">
              <a16:creationId xmlns:a16="http://schemas.microsoft.com/office/drawing/2014/main" id="{9B38D06A-2FFC-402E-8816-3ECCD1FEDF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17" name="Text Box 91">
          <a:extLst>
            <a:ext uri="{FF2B5EF4-FFF2-40B4-BE49-F238E27FC236}">
              <a16:creationId xmlns:a16="http://schemas.microsoft.com/office/drawing/2014/main" id="{882FC4F0-D1D8-450E-ADC5-42FE5FC1308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18" name="Text Box 65">
          <a:extLst>
            <a:ext uri="{FF2B5EF4-FFF2-40B4-BE49-F238E27FC236}">
              <a16:creationId xmlns:a16="http://schemas.microsoft.com/office/drawing/2014/main" id="{F9C33D40-0BBF-47EF-8BB2-770BAE16482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19" name="Text Box 91">
          <a:extLst>
            <a:ext uri="{FF2B5EF4-FFF2-40B4-BE49-F238E27FC236}">
              <a16:creationId xmlns:a16="http://schemas.microsoft.com/office/drawing/2014/main" id="{2647AF4B-48DC-4544-92DB-B5B7B4C27F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id="{4A169636-BCA3-4EE5-9CD7-A0EFD9FBEAC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521" name="Text Box 43">
          <a:extLst>
            <a:ext uri="{FF2B5EF4-FFF2-40B4-BE49-F238E27FC236}">
              <a16:creationId xmlns:a16="http://schemas.microsoft.com/office/drawing/2014/main" id="{E90E0F19-9E2B-4B07-B88E-FFD85FB45CBC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22" name="Text Box 68">
          <a:extLst>
            <a:ext uri="{FF2B5EF4-FFF2-40B4-BE49-F238E27FC236}">
              <a16:creationId xmlns:a16="http://schemas.microsoft.com/office/drawing/2014/main" id="{435AF2E9-64E9-4BFC-8731-832739D1F8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23" name="Text Box 69">
          <a:extLst>
            <a:ext uri="{FF2B5EF4-FFF2-40B4-BE49-F238E27FC236}">
              <a16:creationId xmlns:a16="http://schemas.microsoft.com/office/drawing/2014/main" id="{8262F69E-0A3A-4DC6-9C55-0120F957D33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24" name="Text Box 70">
          <a:extLst>
            <a:ext uri="{FF2B5EF4-FFF2-40B4-BE49-F238E27FC236}">
              <a16:creationId xmlns:a16="http://schemas.microsoft.com/office/drawing/2014/main" id="{A9AE2F50-C243-4515-90B7-79D9B92B4D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25" name="Text Box 71">
          <a:extLst>
            <a:ext uri="{FF2B5EF4-FFF2-40B4-BE49-F238E27FC236}">
              <a16:creationId xmlns:a16="http://schemas.microsoft.com/office/drawing/2014/main" id="{5E04BBD6-B6D6-47C5-B360-DAEFC63BB58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26" name="Text Box 72">
          <a:extLst>
            <a:ext uri="{FF2B5EF4-FFF2-40B4-BE49-F238E27FC236}">
              <a16:creationId xmlns:a16="http://schemas.microsoft.com/office/drawing/2014/main" id="{656A78A4-FB62-43AF-80F6-65DA6D8F99A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27" name="Text Box 73">
          <a:extLst>
            <a:ext uri="{FF2B5EF4-FFF2-40B4-BE49-F238E27FC236}">
              <a16:creationId xmlns:a16="http://schemas.microsoft.com/office/drawing/2014/main" id="{95F8A921-6125-4054-96E2-F4F1C00B9DE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28" name="Text Box 46">
          <a:extLst>
            <a:ext uri="{FF2B5EF4-FFF2-40B4-BE49-F238E27FC236}">
              <a16:creationId xmlns:a16="http://schemas.microsoft.com/office/drawing/2014/main" id="{AB7F93FF-1AB7-4D55-98AF-8660AD40D3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29" name="Text Box 43">
          <a:extLst>
            <a:ext uri="{FF2B5EF4-FFF2-40B4-BE49-F238E27FC236}">
              <a16:creationId xmlns:a16="http://schemas.microsoft.com/office/drawing/2014/main" id="{40838B77-9597-4F38-87CE-1C96374961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30" name="Text Box 46">
          <a:extLst>
            <a:ext uri="{FF2B5EF4-FFF2-40B4-BE49-F238E27FC236}">
              <a16:creationId xmlns:a16="http://schemas.microsoft.com/office/drawing/2014/main" id="{A712F942-6B7F-4EB1-93A2-CBE0860C908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31" name="Text Box 43">
          <a:extLst>
            <a:ext uri="{FF2B5EF4-FFF2-40B4-BE49-F238E27FC236}">
              <a16:creationId xmlns:a16="http://schemas.microsoft.com/office/drawing/2014/main" id="{29841968-D61F-46B7-B19A-AAE21356838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32" name="Text Box 68">
          <a:extLst>
            <a:ext uri="{FF2B5EF4-FFF2-40B4-BE49-F238E27FC236}">
              <a16:creationId xmlns:a16="http://schemas.microsoft.com/office/drawing/2014/main" id="{B2787874-EFDF-4A21-9D09-B86BEABB1D6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33" name="Text Box 69">
          <a:extLst>
            <a:ext uri="{FF2B5EF4-FFF2-40B4-BE49-F238E27FC236}">
              <a16:creationId xmlns:a16="http://schemas.microsoft.com/office/drawing/2014/main" id="{D5FCFD48-B73E-4A96-8316-6BF4A1C7B7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34" name="Text Box 70">
          <a:extLst>
            <a:ext uri="{FF2B5EF4-FFF2-40B4-BE49-F238E27FC236}">
              <a16:creationId xmlns:a16="http://schemas.microsoft.com/office/drawing/2014/main" id="{62507923-607C-453F-8278-EC1823E12B1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35" name="Text Box 71">
          <a:extLst>
            <a:ext uri="{FF2B5EF4-FFF2-40B4-BE49-F238E27FC236}">
              <a16:creationId xmlns:a16="http://schemas.microsoft.com/office/drawing/2014/main" id="{5118B5D9-0A67-41CC-BA7A-B0A8AA70975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36" name="Text Box 72">
          <a:extLst>
            <a:ext uri="{FF2B5EF4-FFF2-40B4-BE49-F238E27FC236}">
              <a16:creationId xmlns:a16="http://schemas.microsoft.com/office/drawing/2014/main" id="{F290B584-E8F7-477D-8C7F-8BEC522CF1B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37" name="Text Box 73">
          <a:extLst>
            <a:ext uri="{FF2B5EF4-FFF2-40B4-BE49-F238E27FC236}">
              <a16:creationId xmlns:a16="http://schemas.microsoft.com/office/drawing/2014/main" id="{14240DB8-60D5-4C47-9C21-490EBD22F7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38" name="Text Box 46">
          <a:extLst>
            <a:ext uri="{FF2B5EF4-FFF2-40B4-BE49-F238E27FC236}">
              <a16:creationId xmlns:a16="http://schemas.microsoft.com/office/drawing/2014/main" id="{8D89A774-243A-49BA-9102-106F0B3AF82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39" name="Text Box 43">
          <a:extLst>
            <a:ext uri="{FF2B5EF4-FFF2-40B4-BE49-F238E27FC236}">
              <a16:creationId xmlns:a16="http://schemas.microsoft.com/office/drawing/2014/main" id="{A09EFC7C-48EE-4DF0-8486-309361438A4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40" name="Text Box 46">
          <a:extLst>
            <a:ext uri="{FF2B5EF4-FFF2-40B4-BE49-F238E27FC236}">
              <a16:creationId xmlns:a16="http://schemas.microsoft.com/office/drawing/2014/main" id="{16A12ECB-FF69-4AB7-A16E-D64E333B467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41" name="Text Box 43">
          <a:extLst>
            <a:ext uri="{FF2B5EF4-FFF2-40B4-BE49-F238E27FC236}">
              <a16:creationId xmlns:a16="http://schemas.microsoft.com/office/drawing/2014/main" id="{121630EA-ACB8-420D-AF63-1266B7EC893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42" name="Text Box 68">
          <a:extLst>
            <a:ext uri="{FF2B5EF4-FFF2-40B4-BE49-F238E27FC236}">
              <a16:creationId xmlns:a16="http://schemas.microsoft.com/office/drawing/2014/main" id="{A1AEDED6-78E4-4A3F-933A-6659D14A57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43" name="Text Box 69">
          <a:extLst>
            <a:ext uri="{FF2B5EF4-FFF2-40B4-BE49-F238E27FC236}">
              <a16:creationId xmlns:a16="http://schemas.microsoft.com/office/drawing/2014/main" id="{4E6AF101-1CB7-4269-B6A9-0F19B5C559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44" name="Text Box 70">
          <a:extLst>
            <a:ext uri="{FF2B5EF4-FFF2-40B4-BE49-F238E27FC236}">
              <a16:creationId xmlns:a16="http://schemas.microsoft.com/office/drawing/2014/main" id="{448A76A9-31FA-4185-9071-0ACD3639F10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45" name="Text Box 71">
          <a:extLst>
            <a:ext uri="{FF2B5EF4-FFF2-40B4-BE49-F238E27FC236}">
              <a16:creationId xmlns:a16="http://schemas.microsoft.com/office/drawing/2014/main" id="{1874309B-5BC4-4EE1-8FB6-57E630288D5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46" name="Text Box 72">
          <a:extLst>
            <a:ext uri="{FF2B5EF4-FFF2-40B4-BE49-F238E27FC236}">
              <a16:creationId xmlns:a16="http://schemas.microsoft.com/office/drawing/2014/main" id="{4EF6981F-6C08-4BA7-9B32-D805296688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47" name="Text Box 73">
          <a:extLst>
            <a:ext uri="{FF2B5EF4-FFF2-40B4-BE49-F238E27FC236}">
              <a16:creationId xmlns:a16="http://schemas.microsoft.com/office/drawing/2014/main" id="{278BCBE9-B687-4B90-839B-BC85516CCBC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48" name="Text Box 46">
          <a:extLst>
            <a:ext uri="{FF2B5EF4-FFF2-40B4-BE49-F238E27FC236}">
              <a16:creationId xmlns:a16="http://schemas.microsoft.com/office/drawing/2014/main" id="{5170F3B5-73C5-4FC2-9C5E-B326F1E6016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49" name="Text Box 43">
          <a:extLst>
            <a:ext uri="{FF2B5EF4-FFF2-40B4-BE49-F238E27FC236}">
              <a16:creationId xmlns:a16="http://schemas.microsoft.com/office/drawing/2014/main" id="{9194895C-3BE0-424B-B8CB-9417E4BC195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50" name="Text Box 46">
          <a:extLst>
            <a:ext uri="{FF2B5EF4-FFF2-40B4-BE49-F238E27FC236}">
              <a16:creationId xmlns:a16="http://schemas.microsoft.com/office/drawing/2014/main" id="{E5023CE8-426C-40D9-A80B-39C359CD6A2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51" name="Text Box 43">
          <a:extLst>
            <a:ext uri="{FF2B5EF4-FFF2-40B4-BE49-F238E27FC236}">
              <a16:creationId xmlns:a16="http://schemas.microsoft.com/office/drawing/2014/main" id="{7CFEA55F-5047-4B56-9E95-FB4C541B69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552" name="Text Box 10">
          <a:extLst>
            <a:ext uri="{FF2B5EF4-FFF2-40B4-BE49-F238E27FC236}">
              <a16:creationId xmlns:a16="http://schemas.microsoft.com/office/drawing/2014/main" id="{D71D1281-27FA-42AD-A1C3-21DE41422BB4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553" name="Text Box 11">
          <a:extLst>
            <a:ext uri="{FF2B5EF4-FFF2-40B4-BE49-F238E27FC236}">
              <a16:creationId xmlns:a16="http://schemas.microsoft.com/office/drawing/2014/main" id="{E37E6462-A91A-4623-8E43-D7F22F536CD1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54" name="Text Box 65">
          <a:extLst>
            <a:ext uri="{FF2B5EF4-FFF2-40B4-BE49-F238E27FC236}">
              <a16:creationId xmlns:a16="http://schemas.microsoft.com/office/drawing/2014/main" id="{707B49EA-F5AD-4DA9-A4B4-CC2B6C1632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55" name="Text Box 91">
          <a:extLst>
            <a:ext uri="{FF2B5EF4-FFF2-40B4-BE49-F238E27FC236}">
              <a16:creationId xmlns:a16="http://schemas.microsoft.com/office/drawing/2014/main" id="{E5EEDD43-1018-4FA3-96D7-97849253097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56" name="Text Box 65">
          <a:extLst>
            <a:ext uri="{FF2B5EF4-FFF2-40B4-BE49-F238E27FC236}">
              <a16:creationId xmlns:a16="http://schemas.microsoft.com/office/drawing/2014/main" id="{C2474130-929B-4FA9-9E27-8A9249902D4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57" name="Text Box 91">
          <a:extLst>
            <a:ext uri="{FF2B5EF4-FFF2-40B4-BE49-F238E27FC236}">
              <a16:creationId xmlns:a16="http://schemas.microsoft.com/office/drawing/2014/main" id="{664DB01A-B93D-40E9-AEE5-82B1E96C090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558" name="Text Box 46">
          <a:extLst>
            <a:ext uri="{FF2B5EF4-FFF2-40B4-BE49-F238E27FC236}">
              <a16:creationId xmlns:a16="http://schemas.microsoft.com/office/drawing/2014/main" id="{6F61F7F0-CC94-49C4-BF4C-170B86BA98B0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559" name="Text Box 43">
          <a:extLst>
            <a:ext uri="{FF2B5EF4-FFF2-40B4-BE49-F238E27FC236}">
              <a16:creationId xmlns:a16="http://schemas.microsoft.com/office/drawing/2014/main" id="{B2A2D499-3B43-47B8-9C2C-18BBEAC4FC43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60" name="Text Box 68">
          <a:extLst>
            <a:ext uri="{FF2B5EF4-FFF2-40B4-BE49-F238E27FC236}">
              <a16:creationId xmlns:a16="http://schemas.microsoft.com/office/drawing/2014/main" id="{38998C22-6660-477A-AB04-2C463716A8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61" name="Text Box 69">
          <a:extLst>
            <a:ext uri="{FF2B5EF4-FFF2-40B4-BE49-F238E27FC236}">
              <a16:creationId xmlns:a16="http://schemas.microsoft.com/office/drawing/2014/main" id="{C0137FDD-FC3C-44E2-8633-62161896892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62" name="Text Box 70">
          <a:extLst>
            <a:ext uri="{FF2B5EF4-FFF2-40B4-BE49-F238E27FC236}">
              <a16:creationId xmlns:a16="http://schemas.microsoft.com/office/drawing/2014/main" id="{AC059AC3-5482-4550-BCDB-618F59C49C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63" name="Text Box 71">
          <a:extLst>
            <a:ext uri="{FF2B5EF4-FFF2-40B4-BE49-F238E27FC236}">
              <a16:creationId xmlns:a16="http://schemas.microsoft.com/office/drawing/2014/main" id="{BC117B1A-8647-4D98-A96A-43AC12973C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64" name="Text Box 72">
          <a:extLst>
            <a:ext uri="{FF2B5EF4-FFF2-40B4-BE49-F238E27FC236}">
              <a16:creationId xmlns:a16="http://schemas.microsoft.com/office/drawing/2014/main" id="{DA7011B8-5DBC-4F4E-8B4B-76DDF3D317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65" name="Text Box 73">
          <a:extLst>
            <a:ext uri="{FF2B5EF4-FFF2-40B4-BE49-F238E27FC236}">
              <a16:creationId xmlns:a16="http://schemas.microsoft.com/office/drawing/2014/main" id="{D308DD43-924D-4A0E-8C83-39B1AE3D451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66" name="Text Box 46">
          <a:extLst>
            <a:ext uri="{FF2B5EF4-FFF2-40B4-BE49-F238E27FC236}">
              <a16:creationId xmlns:a16="http://schemas.microsoft.com/office/drawing/2014/main" id="{9B259968-2A3C-4019-992A-49BD4B0536B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A3587AB3-EA9F-4416-A597-CBE21B7D9C5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68" name="Text Box 46">
          <a:extLst>
            <a:ext uri="{FF2B5EF4-FFF2-40B4-BE49-F238E27FC236}">
              <a16:creationId xmlns:a16="http://schemas.microsoft.com/office/drawing/2014/main" id="{8BC1280C-B42F-488D-9D85-D45F75F29E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69" name="Text Box 43">
          <a:extLst>
            <a:ext uri="{FF2B5EF4-FFF2-40B4-BE49-F238E27FC236}">
              <a16:creationId xmlns:a16="http://schemas.microsoft.com/office/drawing/2014/main" id="{2D7FC1CC-9DD9-44C2-BA0F-A7AC00A0AD5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70" name="Text Box 68">
          <a:extLst>
            <a:ext uri="{FF2B5EF4-FFF2-40B4-BE49-F238E27FC236}">
              <a16:creationId xmlns:a16="http://schemas.microsoft.com/office/drawing/2014/main" id="{AF4D33E5-5F81-4647-A5A6-E58D9A76E5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71" name="Text Box 69">
          <a:extLst>
            <a:ext uri="{FF2B5EF4-FFF2-40B4-BE49-F238E27FC236}">
              <a16:creationId xmlns:a16="http://schemas.microsoft.com/office/drawing/2014/main" id="{091F3228-0CC5-4C94-8995-9AA9B3EBAC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72" name="Text Box 70">
          <a:extLst>
            <a:ext uri="{FF2B5EF4-FFF2-40B4-BE49-F238E27FC236}">
              <a16:creationId xmlns:a16="http://schemas.microsoft.com/office/drawing/2014/main" id="{21358631-B32F-4DCF-9DFD-DFF6C9FC829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73" name="Text Box 71">
          <a:extLst>
            <a:ext uri="{FF2B5EF4-FFF2-40B4-BE49-F238E27FC236}">
              <a16:creationId xmlns:a16="http://schemas.microsoft.com/office/drawing/2014/main" id="{72403776-5D87-4D5A-94E8-FF5E77D2A9B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74" name="Text Box 72">
          <a:extLst>
            <a:ext uri="{FF2B5EF4-FFF2-40B4-BE49-F238E27FC236}">
              <a16:creationId xmlns:a16="http://schemas.microsoft.com/office/drawing/2014/main" id="{A56133B7-5B72-498E-8060-CEBC5A9FCDD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75" name="Text Box 73">
          <a:extLst>
            <a:ext uri="{FF2B5EF4-FFF2-40B4-BE49-F238E27FC236}">
              <a16:creationId xmlns:a16="http://schemas.microsoft.com/office/drawing/2014/main" id="{4804A926-A5C3-4A0B-9844-F323B618A31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76" name="Text Box 46">
          <a:extLst>
            <a:ext uri="{FF2B5EF4-FFF2-40B4-BE49-F238E27FC236}">
              <a16:creationId xmlns:a16="http://schemas.microsoft.com/office/drawing/2014/main" id="{1B0DC8DF-753E-4E3D-BE5C-1689E3D53F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77" name="Text Box 43">
          <a:extLst>
            <a:ext uri="{FF2B5EF4-FFF2-40B4-BE49-F238E27FC236}">
              <a16:creationId xmlns:a16="http://schemas.microsoft.com/office/drawing/2014/main" id="{B3DAAA58-7ACA-4816-8716-E0C5A8CF64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78" name="Text Box 46">
          <a:extLst>
            <a:ext uri="{FF2B5EF4-FFF2-40B4-BE49-F238E27FC236}">
              <a16:creationId xmlns:a16="http://schemas.microsoft.com/office/drawing/2014/main" id="{300CFF71-1846-41EB-8860-2F0EDEC0C1C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79" name="Text Box 43">
          <a:extLst>
            <a:ext uri="{FF2B5EF4-FFF2-40B4-BE49-F238E27FC236}">
              <a16:creationId xmlns:a16="http://schemas.microsoft.com/office/drawing/2014/main" id="{0CE331F9-D621-4BEF-9668-17B54048A8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80" name="Text Box 68">
          <a:extLst>
            <a:ext uri="{FF2B5EF4-FFF2-40B4-BE49-F238E27FC236}">
              <a16:creationId xmlns:a16="http://schemas.microsoft.com/office/drawing/2014/main" id="{E00C30CA-77FA-44B6-B4EB-31E081B643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81" name="Text Box 69">
          <a:extLst>
            <a:ext uri="{FF2B5EF4-FFF2-40B4-BE49-F238E27FC236}">
              <a16:creationId xmlns:a16="http://schemas.microsoft.com/office/drawing/2014/main" id="{8C94E1DE-25D6-4938-A49A-A1471C73FC6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82" name="Text Box 70">
          <a:extLst>
            <a:ext uri="{FF2B5EF4-FFF2-40B4-BE49-F238E27FC236}">
              <a16:creationId xmlns:a16="http://schemas.microsoft.com/office/drawing/2014/main" id="{79580049-B6FD-49B5-A13B-43949A7D3EB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83" name="Text Box 71">
          <a:extLst>
            <a:ext uri="{FF2B5EF4-FFF2-40B4-BE49-F238E27FC236}">
              <a16:creationId xmlns:a16="http://schemas.microsoft.com/office/drawing/2014/main" id="{8F615BA7-5A1B-4D1D-BE3A-32A8AB9AE54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84" name="Text Box 72">
          <a:extLst>
            <a:ext uri="{FF2B5EF4-FFF2-40B4-BE49-F238E27FC236}">
              <a16:creationId xmlns:a16="http://schemas.microsoft.com/office/drawing/2014/main" id="{5404DAF2-6979-423C-8E69-A9B4312A7FB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585" name="Text Box 73">
          <a:extLst>
            <a:ext uri="{FF2B5EF4-FFF2-40B4-BE49-F238E27FC236}">
              <a16:creationId xmlns:a16="http://schemas.microsoft.com/office/drawing/2014/main" id="{AF11BF76-74AF-4288-A7FF-FAF6C18710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86" name="Text Box 46">
          <a:extLst>
            <a:ext uri="{FF2B5EF4-FFF2-40B4-BE49-F238E27FC236}">
              <a16:creationId xmlns:a16="http://schemas.microsoft.com/office/drawing/2014/main" id="{0E7BA3F0-5F84-4D9B-9658-AD8EC84A7CA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87" name="Text Box 43">
          <a:extLst>
            <a:ext uri="{FF2B5EF4-FFF2-40B4-BE49-F238E27FC236}">
              <a16:creationId xmlns:a16="http://schemas.microsoft.com/office/drawing/2014/main" id="{2EEFA89D-C19A-4679-B222-9AC2793C86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88" name="Text Box 46">
          <a:extLst>
            <a:ext uri="{FF2B5EF4-FFF2-40B4-BE49-F238E27FC236}">
              <a16:creationId xmlns:a16="http://schemas.microsoft.com/office/drawing/2014/main" id="{44A39049-9A3D-4A9D-A95D-AA73DA0F16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589" name="Text Box 43">
          <a:extLst>
            <a:ext uri="{FF2B5EF4-FFF2-40B4-BE49-F238E27FC236}">
              <a16:creationId xmlns:a16="http://schemas.microsoft.com/office/drawing/2014/main" id="{68AFC56D-2B55-4CC7-955C-7CB460DCA40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590" name="Text Box 10">
          <a:extLst>
            <a:ext uri="{FF2B5EF4-FFF2-40B4-BE49-F238E27FC236}">
              <a16:creationId xmlns:a16="http://schemas.microsoft.com/office/drawing/2014/main" id="{BD25751A-891E-48A7-A843-BB31A6F82C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91" name="Text Box 65">
          <a:extLst>
            <a:ext uri="{FF2B5EF4-FFF2-40B4-BE49-F238E27FC236}">
              <a16:creationId xmlns:a16="http://schemas.microsoft.com/office/drawing/2014/main" id="{6AAC1D3D-1E36-49C1-98C3-643A86F7F19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92" name="Text Box 91">
          <a:extLst>
            <a:ext uri="{FF2B5EF4-FFF2-40B4-BE49-F238E27FC236}">
              <a16:creationId xmlns:a16="http://schemas.microsoft.com/office/drawing/2014/main" id="{DF01991E-1093-4E18-8684-E3C6B37D5B1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93" name="Text Box 65">
          <a:extLst>
            <a:ext uri="{FF2B5EF4-FFF2-40B4-BE49-F238E27FC236}">
              <a16:creationId xmlns:a16="http://schemas.microsoft.com/office/drawing/2014/main" id="{CA0C3B9B-24EE-44E5-87C6-401A500C5B1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594" name="Text Box 91">
          <a:extLst>
            <a:ext uri="{FF2B5EF4-FFF2-40B4-BE49-F238E27FC236}">
              <a16:creationId xmlns:a16="http://schemas.microsoft.com/office/drawing/2014/main" id="{8F25534D-41C0-4CC5-8D5E-802569D58C4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595" name="Text Box 46">
          <a:extLst>
            <a:ext uri="{FF2B5EF4-FFF2-40B4-BE49-F238E27FC236}">
              <a16:creationId xmlns:a16="http://schemas.microsoft.com/office/drawing/2014/main" id="{7551FF17-CD0F-4FA5-AE70-2FEB6D160F1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76200" cy="171450"/>
    <xdr:sp macro="" textlink="">
      <xdr:nvSpPr>
        <xdr:cNvPr id="1596" name="Text Box 43">
          <a:extLst>
            <a:ext uri="{FF2B5EF4-FFF2-40B4-BE49-F238E27FC236}">
              <a16:creationId xmlns:a16="http://schemas.microsoft.com/office/drawing/2014/main" id="{74969014-9F0B-4E6B-A9B7-CEB84E784F2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97" name="Text Box 68">
          <a:extLst>
            <a:ext uri="{FF2B5EF4-FFF2-40B4-BE49-F238E27FC236}">
              <a16:creationId xmlns:a16="http://schemas.microsoft.com/office/drawing/2014/main" id="{B5E6D906-B8E0-4D91-BBC2-60F96811CA5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98" name="Text Box 69">
          <a:extLst>
            <a:ext uri="{FF2B5EF4-FFF2-40B4-BE49-F238E27FC236}">
              <a16:creationId xmlns:a16="http://schemas.microsoft.com/office/drawing/2014/main" id="{542C1CC6-353A-4B12-8790-D64A8AF51EE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599" name="Text Box 70">
          <a:extLst>
            <a:ext uri="{FF2B5EF4-FFF2-40B4-BE49-F238E27FC236}">
              <a16:creationId xmlns:a16="http://schemas.microsoft.com/office/drawing/2014/main" id="{4D56865A-4AF6-4050-95EE-BF6726208B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00" name="Text Box 71">
          <a:extLst>
            <a:ext uri="{FF2B5EF4-FFF2-40B4-BE49-F238E27FC236}">
              <a16:creationId xmlns:a16="http://schemas.microsoft.com/office/drawing/2014/main" id="{7B7E4C5E-90C0-4033-84A4-2F161E83E5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01" name="Text Box 72">
          <a:extLst>
            <a:ext uri="{FF2B5EF4-FFF2-40B4-BE49-F238E27FC236}">
              <a16:creationId xmlns:a16="http://schemas.microsoft.com/office/drawing/2014/main" id="{265C4502-0716-4F97-AD96-7C11C6DF5C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02" name="Text Box 73">
          <a:extLst>
            <a:ext uri="{FF2B5EF4-FFF2-40B4-BE49-F238E27FC236}">
              <a16:creationId xmlns:a16="http://schemas.microsoft.com/office/drawing/2014/main" id="{49AE5316-2589-4FFD-8704-5E87C0196A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03" name="Text Box 46">
          <a:extLst>
            <a:ext uri="{FF2B5EF4-FFF2-40B4-BE49-F238E27FC236}">
              <a16:creationId xmlns:a16="http://schemas.microsoft.com/office/drawing/2014/main" id="{8672A0C2-67C9-436A-8D66-26162CE134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04" name="Text Box 43">
          <a:extLst>
            <a:ext uri="{FF2B5EF4-FFF2-40B4-BE49-F238E27FC236}">
              <a16:creationId xmlns:a16="http://schemas.microsoft.com/office/drawing/2014/main" id="{0CB8249A-B349-46D5-BD39-2A031A3C1BE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05" name="Text Box 46">
          <a:extLst>
            <a:ext uri="{FF2B5EF4-FFF2-40B4-BE49-F238E27FC236}">
              <a16:creationId xmlns:a16="http://schemas.microsoft.com/office/drawing/2014/main" id="{F8FA48AE-53D1-4E38-835E-98373B87CE8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06" name="Text Box 43">
          <a:extLst>
            <a:ext uri="{FF2B5EF4-FFF2-40B4-BE49-F238E27FC236}">
              <a16:creationId xmlns:a16="http://schemas.microsoft.com/office/drawing/2014/main" id="{ABD6FDED-49AE-42B2-9F74-358810BACC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07" name="Text Box 68">
          <a:extLst>
            <a:ext uri="{FF2B5EF4-FFF2-40B4-BE49-F238E27FC236}">
              <a16:creationId xmlns:a16="http://schemas.microsoft.com/office/drawing/2014/main" id="{DD03F8B9-3E8D-44B6-87CD-F87D72E728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08" name="Text Box 69">
          <a:extLst>
            <a:ext uri="{FF2B5EF4-FFF2-40B4-BE49-F238E27FC236}">
              <a16:creationId xmlns:a16="http://schemas.microsoft.com/office/drawing/2014/main" id="{3BC51073-BC4A-43D1-B21B-44FD1496F56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09" name="Text Box 70">
          <a:extLst>
            <a:ext uri="{FF2B5EF4-FFF2-40B4-BE49-F238E27FC236}">
              <a16:creationId xmlns:a16="http://schemas.microsoft.com/office/drawing/2014/main" id="{BB8E6B51-1509-4639-A1F6-2EA5FFACB8F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10" name="Text Box 71">
          <a:extLst>
            <a:ext uri="{FF2B5EF4-FFF2-40B4-BE49-F238E27FC236}">
              <a16:creationId xmlns:a16="http://schemas.microsoft.com/office/drawing/2014/main" id="{4089A97C-1D00-4AA5-A8AE-AD2D40C166D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11" name="Text Box 72">
          <a:extLst>
            <a:ext uri="{FF2B5EF4-FFF2-40B4-BE49-F238E27FC236}">
              <a16:creationId xmlns:a16="http://schemas.microsoft.com/office/drawing/2014/main" id="{2525F38E-AB03-44C2-BF63-AA26ABB14C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12" name="Text Box 73">
          <a:extLst>
            <a:ext uri="{FF2B5EF4-FFF2-40B4-BE49-F238E27FC236}">
              <a16:creationId xmlns:a16="http://schemas.microsoft.com/office/drawing/2014/main" id="{D751545E-AE95-4E84-B44C-2C4931344A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13" name="Text Box 46">
          <a:extLst>
            <a:ext uri="{FF2B5EF4-FFF2-40B4-BE49-F238E27FC236}">
              <a16:creationId xmlns:a16="http://schemas.microsoft.com/office/drawing/2014/main" id="{BB37FB60-7FED-4353-A73D-E457FC1701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14" name="Text Box 43">
          <a:extLst>
            <a:ext uri="{FF2B5EF4-FFF2-40B4-BE49-F238E27FC236}">
              <a16:creationId xmlns:a16="http://schemas.microsoft.com/office/drawing/2014/main" id="{1018CA8B-CAAC-4C96-8FE1-888C966E1C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940D462F-7134-4B3B-849C-38C8346FEAC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5BE62D4A-0B7A-422E-850A-D6B836DA92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17" name="Text Box 68">
          <a:extLst>
            <a:ext uri="{FF2B5EF4-FFF2-40B4-BE49-F238E27FC236}">
              <a16:creationId xmlns:a16="http://schemas.microsoft.com/office/drawing/2014/main" id="{8818FA5B-E07D-49C7-B3AD-E92C9C9CC5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18" name="Text Box 69">
          <a:extLst>
            <a:ext uri="{FF2B5EF4-FFF2-40B4-BE49-F238E27FC236}">
              <a16:creationId xmlns:a16="http://schemas.microsoft.com/office/drawing/2014/main" id="{ED1137A4-A486-49C1-8683-8BD20A7A8A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19" name="Text Box 70">
          <a:extLst>
            <a:ext uri="{FF2B5EF4-FFF2-40B4-BE49-F238E27FC236}">
              <a16:creationId xmlns:a16="http://schemas.microsoft.com/office/drawing/2014/main" id="{0D1F53AF-CAE9-46B5-863B-F603C9CD41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20" name="Text Box 71">
          <a:extLst>
            <a:ext uri="{FF2B5EF4-FFF2-40B4-BE49-F238E27FC236}">
              <a16:creationId xmlns:a16="http://schemas.microsoft.com/office/drawing/2014/main" id="{33E751F8-C258-4BCE-A70C-F4E1C69AC0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21" name="Text Box 72">
          <a:extLst>
            <a:ext uri="{FF2B5EF4-FFF2-40B4-BE49-F238E27FC236}">
              <a16:creationId xmlns:a16="http://schemas.microsoft.com/office/drawing/2014/main" id="{53C881D0-0928-43E9-BD0D-75040A9F919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22" name="Text Box 73">
          <a:extLst>
            <a:ext uri="{FF2B5EF4-FFF2-40B4-BE49-F238E27FC236}">
              <a16:creationId xmlns:a16="http://schemas.microsoft.com/office/drawing/2014/main" id="{9A94E112-D5F8-4A26-8D7C-A686FC70C45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23" name="Text Box 46">
          <a:extLst>
            <a:ext uri="{FF2B5EF4-FFF2-40B4-BE49-F238E27FC236}">
              <a16:creationId xmlns:a16="http://schemas.microsoft.com/office/drawing/2014/main" id="{0A506D47-789A-4A51-8EC9-341CBE7CA67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24" name="Text Box 43">
          <a:extLst>
            <a:ext uri="{FF2B5EF4-FFF2-40B4-BE49-F238E27FC236}">
              <a16:creationId xmlns:a16="http://schemas.microsoft.com/office/drawing/2014/main" id="{AA1A5EB5-0268-43A9-9EA5-EBB175FCE9F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C88AFB5A-B7AB-43C1-A1BF-7E254D7F2AC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26" name="Text Box 43">
          <a:extLst>
            <a:ext uri="{FF2B5EF4-FFF2-40B4-BE49-F238E27FC236}">
              <a16:creationId xmlns:a16="http://schemas.microsoft.com/office/drawing/2014/main" id="{DCC1CE78-3EB1-4BC7-A51E-EF59A56F1B7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27" name="Text Box 65">
          <a:extLst>
            <a:ext uri="{FF2B5EF4-FFF2-40B4-BE49-F238E27FC236}">
              <a16:creationId xmlns:a16="http://schemas.microsoft.com/office/drawing/2014/main" id="{72B36280-CB4B-4560-9BBC-5F8E760F35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28" name="Text Box 91">
          <a:extLst>
            <a:ext uri="{FF2B5EF4-FFF2-40B4-BE49-F238E27FC236}">
              <a16:creationId xmlns:a16="http://schemas.microsoft.com/office/drawing/2014/main" id="{116AB176-7A6D-438C-AF3D-98E96CC5EB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29" name="Text Box 65">
          <a:extLst>
            <a:ext uri="{FF2B5EF4-FFF2-40B4-BE49-F238E27FC236}">
              <a16:creationId xmlns:a16="http://schemas.microsoft.com/office/drawing/2014/main" id="{60B1768A-C208-4A2C-B7CF-480A71016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30" name="Text Box 91">
          <a:extLst>
            <a:ext uri="{FF2B5EF4-FFF2-40B4-BE49-F238E27FC236}">
              <a16:creationId xmlns:a16="http://schemas.microsoft.com/office/drawing/2014/main" id="{C6A3FA28-105B-4EB8-9568-C27F815A3D6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31" name="Text Box 68">
          <a:extLst>
            <a:ext uri="{FF2B5EF4-FFF2-40B4-BE49-F238E27FC236}">
              <a16:creationId xmlns:a16="http://schemas.microsoft.com/office/drawing/2014/main" id="{1F7BA4B4-97D5-4FC6-9E55-DFD0FF5AEE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32" name="Text Box 69">
          <a:extLst>
            <a:ext uri="{FF2B5EF4-FFF2-40B4-BE49-F238E27FC236}">
              <a16:creationId xmlns:a16="http://schemas.microsoft.com/office/drawing/2014/main" id="{E55CD15F-C79E-4B94-8347-1955C7F1A17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33" name="Text Box 70">
          <a:extLst>
            <a:ext uri="{FF2B5EF4-FFF2-40B4-BE49-F238E27FC236}">
              <a16:creationId xmlns:a16="http://schemas.microsoft.com/office/drawing/2014/main" id="{C14E9396-34D5-4423-A89D-EAC19F21920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34" name="Text Box 71">
          <a:extLst>
            <a:ext uri="{FF2B5EF4-FFF2-40B4-BE49-F238E27FC236}">
              <a16:creationId xmlns:a16="http://schemas.microsoft.com/office/drawing/2014/main" id="{2C08839C-C5D6-4A1D-B0F4-5922F9F27D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35" name="Text Box 72">
          <a:extLst>
            <a:ext uri="{FF2B5EF4-FFF2-40B4-BE49-F238E27FC236}">
              <a16:creationId xmlns:a16="http://schemas.microsoft.com/office/drawing/2014/main" id="{DD303B08-910B-4AB1-887D-0AF45321B14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36" name="Text Box 73">
          <a:extLst>
            <a:ext uri="{FF2B5EF4-FFF2-40B4-BE49-F238E27FC236}">
              <a16:creationId xmlns:a16="http://schemas.microsoft.com/office/drawing/2014/main" id="{CE2A1AD4-8FEC-4868-B059-EC67B3D1E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37" name="Text Box 46">
          <a:extLst>
            <a:ext uri="{FF2B5EF4-FFF2-40B4-BE49-F238E27FC236}">
              <a16:creationId xmlns:a16="http://schemas.microsoft.com/office/drawing/2014/main" id="{74E44907-8C08-4865-A9A8-DE8C75C2680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38" name="Text Box 43">
          <a:extLst>
            <a:ext uri="{FF2B5EF4-FFF2-40B4-BE49-F238E27FC236}">
              <a16:creationId xmlns:a16="http://schemas.microsoft.com/office/drawing/2014/main" id="{EE2217DA-51B3-4AB4-ADE5-140BABAF29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39" name="Text Box 46">
          <a:extLst>
            <a:ext uri="{FF2B5EF4-FFF2-40B4-BE49-F238E27FC236}">
              <a16:creationId xmlns:a16="http://schemas.microsoft.com/office/drawing/2014/main" id="{FA6F3CAF-51F8-45E9-B731-1C2F5E85E1B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40" name="Text Box 43">
          <a:extLst>
            <a:ext uri="{FF2B5EF4-FFF2-40B4-BE49-F238E27FC236}">
              <a16:creationId xmlns:a16="http://schemas.microsoft.com/office/drawing/2014/main" id="{8D9EF600-E9FE-4E78-A45A-458FAF52A9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41" name="Text Box 68">
          <a:extLst>
            <a:ext uri="{FF2B5EF4-FFF2-40B4-BE49-F238E27FC236}">
              <a16:creationId xmlns:a16="http://schemas.microsoft.com/office/drawing/2014/main" id="{F2B0F49C-DDD9-487F-B5A2-5E8BF5671D3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42" name="Text Box 69">
          <a:extLst>
            <a:ext uri="{FF2B5EF4-FFF2-40B4-BE49-F238E27FC236}">
              <a16:creationId xmlns:a16="http://schemas.microsoft.com/office/drawing/2014/main" id="{175CAEB7-756C-4D4F-91AA-E5FFD23BB1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43" name="Text Box 70">
          <a:extLst>
            <a:ext uri="{FF2B5EF4-FFF2-40B4-BE49-F238E27FC236}">
              <a16:creationId xmlns:a16="http://schemas.microsoft.com/office/drawing/2014/main" id="{6A8C7831-D87A-471E-91BD-1ACE3B52DA3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44" name="Text Box 71">
          <a:extLst>
            <a:ext uri="{FF2B5EF4-FFF2-40B4-BE49-F238E27FC236}">
              <a16:creationId xmlns:a16="http://schemas.microsoft.com/office/drawing/2014/main" id="{76D22252-DBA0-48E4-BF3D-DE66C6B473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45" name="Text Box 72">
          <a:extLst>
            <a:ext uri="{FF2B5EF4-FFF2-40B4-BE49-F238E27FC236}">
              <a16:creationId xmlns:a16="http://schemas.microsoft.com/office/drawing/2014/main" id="{D38E348B-F417-43DE-A624-4DD2F47A3BE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46" name="Text Box 73">
          <a:extLst>
            <a:ext uri="{FF2B5EF4-FFF2-40B4-BE49-F238E27FC236}">
              <a16:creationId xmlns:a16="http://schemas.microsoft.com/office/drawing/2014/main" id="{736FDD95-DDA6-448F-9355-3FFAF5CE0C8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47" name="Text Box 46">
          <a:extLst>
            <a:ext uri="{FF2B5EF4-FFF2-40B4-BE49-F238E27FC236}">
              <a16:creationId xmlns:a16="http://schemas.microsoft.com/office/drawing/2014/main" id="{BEC18031-5A4D-439B-ADF3-74B65F17654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48" name="Text Box 43">
          <a:extLst>
            <a:ext uri="{FF2B5EF4-FFF2-40B4-BE49-F238E27FC236}">
              <a16:creationId xmlns:a16="http://schemas.microsoft.com/office/drawing/2014/main" id="{6BA811D9-178C-4314-93A2-16A0326141B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A8624598-69D9-4032-AB13-F9C598F41D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DB4E2B94-697A-4844-BC5B-A8D89EF4F2F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51" name="Text Box 68">
          <a:extLst>
            <a:ext uri="{FF2B5EF4-FFF2-40B4-BE49-F238E27FC236}">
              <a16:creationId xmlns:a16="http://schemas.microsoft.com/office/drawing/2014/main" id="{9D1BB1DC-B56A-4BB8-9570-70CE3024685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52" name="Text Box 69">
          <a:extLst>
            <a:ext uri="{FF2B5EF4-FFF2-40B4-BE49-F238E27FC236}">
              <a16:creationId xmlns:a16="http://schemas.microsoft.com/office/drawing/2014/main" id="{8144CE32-A9E3-4E30-9FA7-B4A6A2091C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53" name="Text Box 70">
          <a:extLst>
            <a:ext uri="{FF2B5EF4-FFF2-40B4-BE49-F238E27FC236}">
              <a16:creationId xmlns:a16="http://schemas.microsoft.com/office/drawing/2014/main" id="{CD3F93C1-CF27-4EA7-B763-7F178888B1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54" name="Text Box 71">
          <a:extLst>
            <a:ext uri="{FF2B5EF4-FFF2-40B4-BE49-F238E27FC236}">
              <a16:creationId xmlns:a16="http://schemas.microsoft.com/office/drawing/2014/main" id="{7F6E75A3-5CD7-4FAC-A98B-2CF6EEED61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55" name="Text Box 72">
          <a:extLst>
            <a:ext uri="{FF2B5EF4-FFF2-40B4-BE49-F238E27FC236}">
              <a16:creationId xmlns:a16="http://schemas.microsoft.com/office/drawing/2014/main" id="{2EB4F666-6919-49E8-B834-5EEC2BD84CB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56" name="Text Box 73">
          <a:extLst>
            <a:ext uri="{FF2B5EF4-FFF2-40B4-BE49-F238E27FC236}">
              <a16:creationId xmlns:a16="http://schemas.microsoft.com/office/drawing/2014/main" id="{D681E76E-F8FE-44FD-9E38-1A6D32CAEF2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57" name="Text Box 46">
          <a:extLst>
            <a:ext uri="{FF2B5EF4-FFF2-40B4-BE49-F238E27FC236}">
              <a16:creationId xmlns:a16="http://schemas.microsoft.com/office/drawing/2014/main" id="{8B662E47-E0B0-4E20-8ADD-FBAF53AA0F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58" name="Text Box 43">
          <a:extLst>
            <a:ext uri="{FF2B5EF4-FFF2-40B4-BE49-F238E27FC236}">
              <a16:creationId xmlns:a16="http://schemas.microsoft.com/office/drawing/2014/main" id="{3C54BF61-36FE-4C4B-8913-7B09CCA028C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6FCD89E5-7583-442E-A371-6995DF5F9D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60" name="Text Box 43">
          <a:extLst>
            <a:ext uri="{FF2B5EF4-FFF2-40B4-BE49-F238E27FC236}">
              <a16:creationId xmlns:a16="http://schemas.microsoft.com/office/drawing/2014/main" id="{C5536D5C-BA4D-4C48-9D20-579C4137EBE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61" name="Text Box 65">
          <a:extLst>
            <a:ext uri="{FF2B5EF4-FFF2-40B4-BE49-F238E27FC236}">
              <a16:creationId xmlns:a16="http://schemas.microsoft.com/office/drawing/2014/main" id="{216F9529-89DB-4CB5-BEC3-8562ECB7B3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62" name="Text Box 91">
          <a:extLst>
            <a:ext uri="{FF2B5EF4-FFF2-40B4-BE49-F238E27FC236}">
              <a16:creationId xmlns:a16="http://schemas.microsoft.com/office/drawing/2014/main" id="{9C306D17-2026-4F2B-8BBD-EE7D84A22B9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63" name="Text Box 65">
          <a:extLst>
            <a:ext uri="{FF2B5EF4-FFF2-40B4-BE49-F238E27FC236}">
              <a16:creationId xmlns:a16="http://schemas.microsoft.com/office/drawing/2014/main" id="{3287B00A-DE3D-416B-B5FB-6B0EE7FE80D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64" name="Text Box 91">
          <a:extLst>
            <a:ext uri="{FF2B5EF4-FFF2-40B4-BE49-F238E27FC236}">
              <a16:creationId xmlns:a16="http://schemas.microsoft.com/office/drawing/2014/main" id="{2E9BD144-B20D-4C01-AA00-F5449B4F47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65" name="Text Box 68">
          <a:extLst>
            <a:ext uri="{FF2B5EF4-FFF2-40B4-BE49-F238E27FC236}">
              <a16:creationId xmlns:a16="http://schemas.microsoft.com/office/drawing/2014/main" id="{8E20F350-B818-4F2E-87AD-972D0B381AD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66" name="Text Box 69">
          <a:extLst>
            <a:ext uri="{FF2B5EF4-FFF2-40B4-BE49-F238E27FC236}">
              <a16:creationId xmlns:a16="http://schemas.microsoft.com/office/drawing/2014/main" id="{6098DC60-F02E-416A-9A90-B807C0529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67" name="Text Box 70">
          <a:extLst>
            <a:ext uri="{FF2B5EF4-FFF2-40B4-BE49-F238E27FC236}">
              <a16:creationId xmlns:a16="http://schemas.microsoft.com/office/drawing/2014/main" id="{7C353827-8E44-4E02-8BF6-232846924D4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68" name="Text Box 71">
          <a:extLst>
            <a:ext uri="{FF2B5EF4-FFF2-40B4-BE49-F238E27FC236}">
              <a16:creationId xmlns:a16="http://schemas.microsoft.com/office/drawing/2014/main" id="{A13D7579-CBEA-4610-A402-AFC9450241F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69" name="Text Box 72">
          <a:extLst>
            <a:ext uri="{FF2B5EF4-FFF2-40B4-BE49-F238E27FC236}">
              <a16:creationId xmlns:a16="http://schemas.microsoft.com/office/drawing/2014/main" id="{99052545-87D3-477B-A02F-7CD5D11FB8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70" name="Text Box 73">
          <a:extLst>
            <a:ext uri="{FF2B5EF4-FFF2-40B4-BE49-F238E27FC236}">
              <a16:creationId xmlns:a16="http://schemas.microsoft.com/office/drawing/2014/main" id="{D6539B0A-85FD-4022-BB2A-1D91C5D576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71" name="Text Box 46">
          <a:extLst>
            <a:ext uri="{FF2B5EF4-FFF2-40B4-BE49-F238E27FC236}">
              <a16:creationId xmlns:a16="http://schemas.microsoft.com/office/drawing/2014/main" id="{F57FC32A-668F-4BC8-A470-9418A232BD7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72" name="Text Box 43">
          <a:extLst>
            <a:ext uri="{FF2B5EF4-FFF2-40B4-BE49-F238E27FC236}">
              <a16:creationId xmlns:a16="http://schemas.microsoft.com/office/drawing/2014/main" id="{87C911D5-C802-475E-B6F0-0DC0E2A3608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73" name="Text Box 46">
          <a:extLst>
            <a:ext uri="{FF2B5EF4-FFF2-40B4-BE49-F238E27FC236}">
              <a16:creationId xmlns:a16="http://schemas.microsoft.com/office/drawing/2014/main" id="{6E8B739E-96AC-4A27-8ABB-7D931F302DE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74" name="Text Box 43">
          <a:extLst>
            <a:ext uri="{FF2B5EF4-FFF2-40B4-BE49-F238E27FC236}">
              <a16:creationId xmlns:a16="http://schemas.microsoft.com/office/drawing/2014/main" id="{CCEC1297-486A-4474-A96C-52A36386F69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75" name="Text Box 68">
          <a:extLst>
            <a:ext uri="{FF2B5EF4-FFF2-40B4-BE49-F238E27FC236}">
              <a16:creationId xmlns:a16="http://schemas.microsoft.com/office/drawing/2014/main" id="{376CDB69-D5AC-4CB0-B1B5-7A39A21474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76" name="Text Box 69">
          <a:extLst>
            <a:ext uri="{FF2B5EF4-FFF2-40B4-BE49-F238E27FC236}">
              <a16:creationId xmlns:a16="http://schemas.microsoft.com/office/drawing/2014/main" id="{7672627C-8250-4A22-89D4-C68A115A23E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77" name="Text Box 70">
          <a:extLst>
            <a:ext uri="{FF2B5EF4-FFF2-40B4-BE49-F238E27FC236}">
              <a16:creationId xmlns:a16="http://schemas.microsoft.com/office/drawing/2014/main" id="{28C44542-303D-452E-A4E2-FF62E0C4722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78" name="Text Box 71">
          <a:extLst>
            <a:ext uri="{FF2B5EF4-FFF2-40B4-BE49-F238E27FC236}">
              <a16:creationId xmlns:a16="http://schemas.microsoft.com/office/drawing/2014/main" id="{0B456603-A950-4A7E-A0B6-D36EF9F1004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79" name="Text Box 72">
          <a:extLst>
            <a:ext uri="{FF2B5EF4-FFF2-40B4-BE49-F238E27FC236}">
              <a16:creationId xmlns:a16="http://schemas.microsoft.com/office/drawing/2014/main" id="{F5DF468C-5164-4221-AA7C-4D5079F57D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80" name="Text Box 73">
          <a:extLst>
            <a:ext uri="{FF2B5EF4-FFF2-40B4-BE49-F238E27FC236}">
              <a16:creationId xmlns:a16="http://schemas.microsoft.com/office/drawing/2014/main" id="{855C96FB-40AE-4F00-BD64-D06E134310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81" name="Text Box 46">
          <a:extLst>
            <a:ext uri="{FF2B5EF4-FFF2-40B4-BE49-F238E27FC236}">
              <a16:creationId xmlns:a16="http://schemas.microsoft.com/office/drawing/2014/main" id="{10F43346-4A33-480C-AF19-18ED15771C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82" name="Text Box 43">
          <a:extLst>
            <a:ext uri="{FF2B5EF4-FFF2-40B4-BE49-F238E27FC236}">
              <a16:creationId xmlns:a16="http://schemas.microsoft.com/office/drawing/2014/main" id="{85D0635D-BBF0-4084-9FD6-59CEDA6F97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83" name="Text Box 46">
          <a:extLst>
            <a:ext uri="{FF2B5EF4-FFF2-40B4-BE49-F238E27FC236}">
              <a16:creationId xmlns:a16="http://schemas.microsoft.com/office/drawing/2014/main" id="{815CF53C-D698-46BF-9357-98A46879D2C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84" name="Text Box 43">
          <a:extLst>
            <a:ext uri="{FF2B5EF4-FFF2-40B4-BE49-F238E27FC236}">
              <a16:creationId xmlns:a16="http://schemas.microsoft.com/office/drawing/2014/main" id="{5F601B7C-ED23-4040-BB57-614F449C0B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85" name="Text Box 68">
          <a:extLst>
            <a:ext uri="{FF2B5EF4-FFF2-40B4-BE49-F238E27FC236}">
              <a16:creationId xmlns:a16="http://schemas.microsoft.com/office/drawing/2014/main" id="{D09FCC1B-7720-4BAC-8527-F9719421349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86" name="Text Box 69">
          <a:extLst>
            <a:ext uri="{FF2B5EF4-FFF2-40B4-BE49-F238E27FC236}">
              <a16:creationId xmlns:a16="http://schemas.microsoft.com/office/drawing/2014/main" id="{2BD29628-945D-431F-9FBF-A14B73F50F6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87" name="Text Box 70">
          <a:extLst>
            <a:ext uri="{FF2B5EF4-FFF2-40B4-BE49-F238E27FC236}">
              <a16:creationId xmlns:a16="http://schemas.microsoft.com/office/drawing/2014/main" id="{6733BD10-AE0E-4BAD-8A76-EAEEE82FD5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88" name="Text Box 71">
          <a:extLst>
            <a:ext uri="{FF2B5EF4-FFF2-40B4-BE49-F238E27FC236}">
              <a16:creationId xmlns:a16="http://schemas.microsoft.com/office/drawing/2014/main" id="{5615BFC4-A583-4AB7-8FAB-87E0BFA46A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89" name="Text Box 72">
          <a:extLst>
            <a:ext uri="{FF2B5EF4-FFF2-40B4-BE49-F238E27FC236}">
              <a16:creationId xmlns:a16="http://schemas.microsoft.com/office/drawing/2014/main" id="{1BBA73A1-9E89-4B2B-80EE-EAD151B11D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690" name="Text Box 73">
          <a:extLst>
            <a:ext uri="{FF2B5EF4-FFF2-40B4-BE49-F238E27FC236}">
              <a16:creationId xmlns:a16="http://schemas.microsoft.com/office/drawing/2014/main" id="{429BA50B-5F9D-425A-9CC3-A30F9F2DB0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D2DD2AF7-C56D-45E0-A76B-AA5A110C5E8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92" name="Text Box 43">
          <a:extLst>
            <a:ext uri="{FF2B5EF4-FFF2-40B4-BE49-F238E27FC236}">
              <a16:creationId xmlns:a16="http://schemas.microsoft.com/office/drawing/2014/main" id="{2EB101D0-28A7-4741-8001-F0C36B52395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93" name="Text Box 46">
          <a:extLst>
            <a:ext uri="{FF2B5EF4-FFF2-40B4-BE49-F238E27FC236}">
              <a16:creationId xmlns:a16="http://schemas.microsoft.com/office/drawing/2014/main" id="{958F3AE4-CBCE-4137-B058-5C1D22F0A92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694" name="Text Box 43">
          <a:extLst>
            <a:ext uri="{FF2B5EF4-FFF2-40B4-BE49-F238E27FC236}">
              <a16:creationId xmlns:a16="http://schemas.microsoft.com/office/drawing/2014/main" id="{F880FC3B-3216-429C-8FA7-8B205FD2CA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95" name="Text Box 65">
          <a:extLst>
            <a:ext uri="{FF2B5EF4-FFF2-40B4-BE49-F238E27FC236}">
              <a16:creationId xmlns:a16="http://schemas.microsoft.com/office/drawing/2014/main" id="{82B2E3E9-29BE-4609-B134-279524619D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96" name="Text Box 91">
          <a:extLst>
            <a:ext uri="{FF2B5EF4-FFF2-40B4-BE49-F238E27FC236}">
              <a16:creationId xmlns:a16="http://schemas.microsoft.com/office/drawing/2014/main" id="{2446EC1B-9CFD-4C2B-8AA2-144411F803A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97" name="Text Box 65">
          <a:extLst>
            <a:ext uri="{FF2B5EF4-FFF2-40B4-BE49-F238E27FC236}">
              <a16:creationId xmlns:a16="http://schemas.microsoft.com/office/drawing/2014/main" id="{35974D65-F26A-4C3E-BFE5-0BF5F8EFE6B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698" name="Text Box 91">
          <a:extLst>
            <a:ext uri="{FF2B5EF4-FFF2-40B4-BE49-F238E27FC236}">
              <a16:creationId xmlns:a16="http://schemas.microsoft.com/office/drawing/2014/main" id="{AA846463-EDF4-43E0-8A62-1AA818E4661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699" name="Text Box 68">
          <a:extLst>
            <a:ext uri="{FF2B5EF4-FFF2-40B4-BE49-F238E27FC236}">
              <a16:creationId xmlns:a16="http://schemas.microsoft.com/office/drawing/2014/main" id="{3DCEA9D2-E939-4A49-95F8-3390AB2D29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00" name="Text Box 69">
          <a:extLst>
            <a:ext uri="{FF2B5EF4-FFF2-40B4-BE49-F238E27FC236}">
              <a16:creationId xmlns:a16="http://schemas.microsoft.com/office/drawing/2014/main" id="{DC6D9E3E-E31A-4ACC-9AAD-83994CE60A3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01" name="Text Box 70">
          <a:extLst>
            <a:ext uri="{FF2B5EF4-FFF2-40B4-BE49-F238E27FC236}">
              <a16:creationId xmlns:a16="http://schemas.microsoft.com/office/drawing/2014/main" id="{A4BB4520-8B24-42A9-AC72-6806ED5CB3B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02" name="Text Box 71">
          <a:extLst>
            <a:ext uri="{FF2B5EF4-FFF2-40B4-BE49-F238E27FC236}">
              <a16:creationId xmlns:a16="http://schemas.microsoft.com/office/drawing/2014/main" id="{55DBA12D-9D1F-4FC8-B6C0-D53D3B49AE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03" name="Text Box 72">
          <a:extLst>
            <a:ext uri="{FF2B5EF4-FFF2-40B4-BE49-F238E27FC236}">
              <a16:creationId xmlns:a16="http://schemas.microsoft.com/office/drawing/2014/main" id="{288D73DD-974D-4196-950B-8FB9301D3D8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04" name="Text Box 73">
          <a:extLst>
            <a:ext uri="{FF2B5EF4-FFF2-40B4-BE49-F238E27FC236}">
              <a16:creationId xmlns:a16="http://schemas.microsoft.com/office/drawing/2014/main" id="{F98FDEED-2767-41E6-88B9-DB2FE497FF9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05" name="Text Box 46">
          <a:extLst>
            <a:ext uri="{FF2B5EF4-FFF2-40B4-BE49-F238E27FC236}">
              <a16:creationId xmlns:a16="http://schemas.microsoft.com/office/drawing/2014/main" id="{D10218ED-260D-4078-9ABF-74DBB3327B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06" name="Text Box 43">
          <a:extLst>
            <a:ext uri="{FF2B5EF4-FFF2-40B4-BE49-F238E27FC236}">
              <a16:creationId xmlns:a16="http://schemas.microsoft.com/office/drawing/2014/main" id="{564436FA-B29D-4822-B044-00AF1A2699B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07" name="Text Box 46">
          <a:extLst>
            <a:ext uri="{FF2B5EF4-FFF2-40B4-BE49-F238E27FC236}">
              <a16:creationId xmlns:a16="http://schemas.microsoft.com/office/drawing/2014/main" id="{A5C82256-D073-4189-A6AD-A1490564F3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08" name="Text Box 43">
          <a:extLst>
            <a:ext uri="{FF2B5EF4-FFF2-40B4-BE49-F238E27FC236}">
              <a16:creationId xmlns:a16="http://schemas.microsoft.com/office/drawing/2014/main" id="{A42FF901-14C1-4E92-A296-41E2F9A84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09" name="Text Box 68">
          <a:extLst>
            <a:ext uri="{FF2B5EF4-FFF2-40B4-BE49-F238E27FC236}">
              <a16:creationId xmlns:a16="http://schemas.microsoft.com/office/drawing/2014/main" id="{A2B67908-BF81-4165-994E-032130E59BD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10" name="Text Box 69">
          <a:extLst>
            <a:ext uri="{FF2B5EF4-FFF2-40B4-BE49-F238E27FC236}">
              <a16:creationId xmlns:a16="http://schemas.microsoft.com/office/drawing/2014/main" id="{A4A75007-87E4-4ED7-9863-515F4E6F19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11" name="Text Box 70">
          <a:extLst>
            <a:ext uri="{FF2B5EF4-FFF2-40B4-BE49-F238E27FC236}">
              <a16:creationId xmlns:a16="http://schemas.microsoft.com/office/drawing/2014/main" id="{62006BE7-9AE3-4567-90ED-DABF9AFDD0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12" name="Text Box 71">
          <a:extLst>
            <a:ext uri="{FF2B5EF4-FFF2-40B4-BE49-F238E27FC236}">
              <a16:creationId xmlns:a16="http://schemas.microsoft.com/office/drawing/2014/main" id="{806A9956-819D-452C-A8E9-24F6BBB4798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13" name="Text Box 72">
          <a:extLst>
            <a:ext uri="{FF2B5EF4-FFF2-40B4-BE49-F238E27FC236}">
              <a16:creationId xmlns:a16="http://schemas.microsoft.com/office/drawing/2014/main" id="{F9EEC334-CD65-40E8-B01E-8A9FD70FF0F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14" name="Text Box 73">
          <a:extLst>
            <a:ext uri="{FF2B5EF4-FFF2-40B4-BE49-F238E27FC236}">
              <a16:creationId xmlns:a16="http://schemas.microsoft.com/office/drawing/2014/main" id="{B7EBD1B9-EDE6-4E18-9743-59145F276C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15" name="Text Box 46">
          <a:extLst>
            <a:ext uri="{FF2B5EF4-FFF2-40B4-BE49-F238E27FC236}">
              <a16:creationId xmlns:a16="http://schemas.microsoft.com/office/drawing/2014/main" id="{B68C2CFD-869D-46B8-B711-587830BC27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16" name="Text Box 43">
          <a:extLst>
            <a:ext uri="{FF2B5EF4-FFF2-40B4-BE49-F238E27FC236}">
              <a16:creationId xmlns:a16="http://schemas.microsoft.com/office/drawing/2014/main" id="{5F04CD39-85ED-41FA-AFF1-6F560C498BD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17" name="Text Box 46">
          <a:extLst>
            <a:ext uri="{FF2B5EF4-FFF2-40B4-BE49-F238E27FC236}">
              <a16:creationId xmlns:a16="http://schemas.microsoft.com/office/drawing/2014/main" id="{56A226AE-4C92-46E3-BF3C-D6F8D5F255C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18" name="Text Box 43">
          <a:extLst>
            <a:ext uri="{FF2B5EF4-FFF2-40B4-BE49-F238E27FC236}">
              <a16:creationId xmlns:a16="http://schemas.microsoft.com/office/drawing/2014/main" id="{A13953A2-C75D-4BB4-9204-1D43BF1B0F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B64DC7EC-FCB6-4135-9372-EA2C368C5BA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02FBBA79-1317-401C-80FE-1049130ED61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668B06ED-D2E1-4CB9-BE28-F0AB4287D19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8008B67F-6FAF-4985-A258-FC0FA15947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05D96AD4-A135-492E-A0EB-2F9917244C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7CB68129-A820-49A0-B0BD-8710930C82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25" name="Text Box 46">
          <a:extLst>
            <a:ext uri="{FF2B5EF4-FFF2-40B4-BE49-F238E27FC236}">
              <a16:creationId xmlns:a16="http://schemas.microsoft.com/office/drawing/2014/main" id="{AE8F2DE0-CC89-4DB3-B6A0-66CDEB99A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26" name="Text Box 43">
          <a:extLst>
            <a:ext uri="{FF2B5EF4-FFF2-40B4-BE49-F238E27FC236}">
              <a16:creationId xmlns:a16="http://schemas.microsoft.com/office/drawing/2014/main" id="{5B17B1A6-C4E5-49C3-839E-1E141EB767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27" name="Text Box 46">
          <a:extLst>
            <a:ext uri="{FF2B5EF4-FFF2-40B4-BE49-F238E27FC236}">
              <a16:creationId xmlns:a16="http://schemas.microsoft.com/office/drawing/2014/main" id="{2623913E-5EBA-45BC-827D-95779C62FA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28" name="Text Box 43">
          <a:extLst>
            <a:ext uri="{FF2B5EF4-FFF2-40B4-BE49-F238E27FC236}">
              <a16:creationId xmlns:a16="http://schemas.microsoft.com/office/drawing/2014/main" id="{07E936DD-98EB-4818-A370-16E31A98C3F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729" name="Text Box 65">
          <a:extLst>
            <a:ext uri="{FF2B5EF4-FFF2-40B4-BE49-F238E27FC236}">
              <a16:creationId xmlns:a16="http://schemas.microsoft.com/office/drawing/2014/main" id="{B4BFDBDB-C9A6-4C42-9B59-44B32B84B47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730" name="Text Box 91">
          <a:extLst>
            <a:ext uri="{FF2B5EF4-FFF2-40B4-BE49-F238E27FC236}">
              <a16:creationId xmlns:a16="http://schemas.microsoft.com/office/drawing/2014/main" id="{07A00042-3F89-4C66-A1EC-A124CF61A3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731" name="Text Box 65">
          <a:extLst>
            <a:ext uri="{FF2B5EF4-FFF2-40B4-BE49-F238E27FC236}">
              <a16:creationId xmlns:a16="http://schemas.microsoft.com/office/drawing/2014/main" id="{955EC69D-0594-4304-8708-0CC39464DB5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732" name="Text Box 91">
          <a:extLst>
            <a:ext uri="{FF2B5EF4-FFF2-40B4-BE49-F238E27FC236}">
              <a16:creationId xmlns:a16="http://schemas.microsoft.com/office/drawing/2014/main" id="{EB055CDF-9EBD-4C10-8C95-0D58136AAE1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33" name="Text Box 68">
          <a:extLst>
            <a:ext uri="{FF2B5EF4-FFF2-40B4-BE49-F238E27FC236}">
              <a16:creationId xmlns:a16="http://schemas.microsoft.com/office/drawing/2014/main" id="{CC3935CA-24DF-4D9D-B023-F6F5544CD64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34" name="Text Box 69">
          <a:extLst>
            <a:ext uri="{FF2B5EF4-FFF2-40B4-BE49-F238E27FC236}">
              <a16:creationId xmlns:a16="http://schemas.microsoft.com/office/drawing/2014/main" id="{89D1E256-3530-44E6-9666-7E691C06F90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35" name="Text Box 70">
          <a:extLst>
            <a:ext uri="{FF2B5EF4-FFF2-40B4-BE49-F238E27FC236}">
              <a16:creationId xmlns:a16="http://schemas.microsoft.com/office/drawing/2014/main" id="{F4B7B1F3-E381-4BA2-ABC5-D0DD4AF498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36" name="Text Box 71">
          <a:extLst>
            <a:ext uri="{FF2B5EF4-FFF2-40B4-BE49-F238E27FC236}">
              <a16:creationId xmlns:a16="http://schemas.microsoft.com/office/drawing/2014/main" id="{8EB2551C-41F2-4D2B-B80A-E5520B2157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37" name="Text Box 72">
          <a:extLst>
            <a:ext uri="{FF2B5EF4-FFF2-40B4-BE49-F238E27FC236}">
              <a16:creationId xmlns:a16="http://schemas.microsoft.com/office/drawing/2014/main" id="{5056E30D-97A0-4A94-A2BE-440F23BE60F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38" name="Text Box 73">
          <a:extLst>
            <a:ext uri="{FF2B5EF4-FFF2-40B4-BE49-F238E27FC236}">
              <a16:creationId xmlns:a16="http://schemas.microsoft.com/office/drawing/2014/main" id="{572820D4-476D-4429-B602-80F1751E29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F016BBBD-A9FD-45FE-A2AB-57648A1FCC1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40" name="Text Box 43">
          <a:extLst>
            <a:ext uri="{FF2B5EF4-FFF2-40B4-BE49-F238E27FC236}">
              <a16:creationId xmlns:a16="http://schemas.microsoft.com/office/drawing/2014/main" id="{CCAC4755-B051-4B16-9CC5-B3B97809CC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41" name="Text Box 46">
          <a:extLst>
            <a:ext uri="{FF2B5EF4-FFF2-40B4-BE49-F238E27FC236}">
              <a16:creationId xmlns:a16="http://schemas.microsoft.com/office/drawing/2014/main" id="{46498834-24E0-4230-B4DE-B4530AFEB03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42" name="Text Box 43">
          <a:extLst>
            <a:ext uri="{FF2B5EF4-FFF2-40B4-BE49-F238E27FC236}">
              <a16:creationId xmlns:a16="http://schemas.microsoft.com/office/drawing/2014/main" id="{9EEFB59A-F45C-43CC-BB12-71BC6C1E6E8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43" name="Text Box 68">
          <a:extLst>
            <a:ext uri="{FF2B5EF4-FFF2-40B4-BE49-F238E27FC236}">
              <a16:creationId xmlns:a16="http://schemas.microsoft.com/office/drawing/2014/main" id="{42704FC9-C270-4F2A-B87F-EC094B04857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44" name="Text Box 69">
          <a:extLst>
            <a:ext uri="{FF2B5EF4-FFF2-40B4-BE49-F238E27FC236}">
              <a16:creationId xmlns:a16="http://schemas.microsoft.com/office/drawing/2014/main" id="{33F63AE3-35D2-4F5A-B32F-BDA6F3EFEF0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45" name="Text Box 70">
          <a:extLst>
            <a:ext uri="{FF2B5EF4-FFF2-40B4-BE49-F238E27FC236}">
              <a16:creationId xmlns:a16="http://schemas.microsoft.com/office/drawing/2014/main" id="{630EE197-3E10-4A1C-BF1E-01386C8D64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46" name="Text Box 71">
          <a:extLst>
            <a:ext uri="{FF2B5EF4-FFF2-40B4-BE49-F238E27FC236}">
              <a16:creationId xmlns:a16="http://schemas.microsoft.com/office/drawing/2014/main" id="{021DCD3B-CF88-4362-B172-6FA514F7AB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47" name="Text Box 72">
          <a:extLst>
            <a:ext uri="{FF2B5EF4-FFF2-40B4-BE49-F238E27FC236}">
              <a16:creationId xmlns:a16="http://schemas.microsoft.com/office/drawing/2014/main" id="{BA928B7F-F659-456D-94BC-19E01874B78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748" name="Text Box 73">
          <a:extLst>
            <a:ext uri="{FF2B5EF4-FFF2-40B4-BE49-F238E27FC236}">
              <a16:creationId xmlns:a16="http://schemas.microsoft.com/office/drawing/2014/main" id="{94CC7C92-90FD-4DFD-87A1-E0978913B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49" name="Text Box 46">
          <a:extLst>
            <a:ext uri="{FF2B5EF4-FFF2-40B4-BE49-F238E27FC236}">
              <a16:creationId xmlns:a16="http://schemas.microsoft.com/office/drawing/2014/main" id="{B17911F5-C4B4-43FD-A9CB-8ECD96F054A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50" name="Text Box 43">
          <a:extLst>
            <a:ext uri="{FF2B5EF4-FFF2-40B4-BE49-F238E27FC236}">
              <a16:creationId xmlns:a16="http://schemas.microsoft.com/office/drawing/2014/main" id="{617E0724-5B2F-40FC-AFE3-5C09FF78A3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51" name="Text Box 46">
          <a:extLst>
            <a:ext uri="{FF2B5EF4-FFF2-40B4-BE49-F238E27FC236}">
              <a16:creationId xmlns:a16="http://schemas.microsoft.com/office/drawing/2014/main" id="{9BD77308-142B-4AE6-B384-984D5B56FF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752" name="Text Box 43">
          <a:extLst>
            <a:ext uri="{FF2B5EF4-FFF2-40B4-BE49-F238E27FC236}">
              <a16:creationId xmlns:a16="http://schemas.microsoft.com/office/drawing/2014/main" id="{591A8818-09AC-4AA0-8DBB-822D10E1D32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20EA5099-18EF-4AEC-B509-AD2CA45296FD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754" name="Text Box 11">
          <a:extLst>
            <a:ext uri="{FF2B5EF4-FFF2-40B4-BE49-F238E27FC236}">
              <a16:creationId xmlns:a16="http://schemas.microsoft.com/office/drawing/2014/main" id="{FBB0507C-974B-409B-ACD6-0B1C299E362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755" name="Text Box 10">
          <a:extLst>
            <a:ext uri="{FF2B5EF4-FFF2-40B4-BE49-F238E27FC236}">
              <a16:creationId xmlns:a16="http://schemas.microsoft.com/office/drawing/2014/main" id="{1C463D17-45C9-4757-AACD-5522A9695B2A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756" name="Text Box 11">
          <a:extLst>
            <a:ext uri="{FF2B5EF4-FFF2-40B4-BE49-F238E27FC236}">
              <a16:creationId xmlns:a16="http://schemas.microsoft.com/office/drawing/2014/main" id="{510EE261-28EC-45C3-8767-43C7288675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757" name="Text Box 10">
          <a:extLst>
            <a:ext uri="{FF2B5EF4-FFF2-40B4-BE49-F238E27FC236}">
              <a16:creationId xmlns:a16="http://schemas.microsoft.com/office/drawing/2014/main" id="{737691C5-BCC6-4254-A7DE-AB7886B3497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758" name="Text Box 11">
          <a:extLst>
            <a:ext uri="{FF2B5EF4-FFF2-40B4-BE49-F238E27FC236}">
              <a16:creationId xmlns:a16="http://schemas.microsoft.com/office/drawing/2014/main" id="{F00D5AC5-95B3-400A-83E4-4E98974A06C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759" name="Text Box 10">
          <a:extLst>
            <a:ext uri="{FF2B5EF4-FFF2-40B4-BE49-F238E27FC236}">
              <a16:creationId xmlns:a16="http://schemas.microsoft.com/office/drawing/2014/main" id="{4E8667D7-203A-4F96-9052-C64B58486EB8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62</xdr:row>
      <xdr:rowOff>0</xdr:rowOff>
    </xdr:from>
    <xdr:ext cx="0" cy="171450"/>
    <xdr:sp macro="" textlink="">
      <xdr:nvSpPr>
        <xdr:cNvPr id="1760" name="Text Box 11">
          <a:extLst>
            <a:ext uri="{FF2B5EF4-FFF2-40B4-BE49-F238E27FC236}">
              <a16:creationId xmlns:a16="http://schemas.microsoft.com/office/drawing/2014/main" id="{CCC02D64-1272-48DA-B7A8-C5FA299D39AF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761" name="Text Box 68">
          <a:extLst>
            <a:ext uri="{FF2B5EF4-FFF2-40B4-BE49-F238E27FC236}">
              <a16:creationId xmlns:a16="http://schemas.microsoft.com/office/drawing/2014/main" id="{6A42120D-42E1-4193-861E-8CE8242AD57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762" name="Text Box 69">
          <a:extLst>
            <a:ext uri="{FF2B5EF4-FFF2-40B4-BE49-F238E27FC236}">
              <a16:creationId xmlns:a16="http://schemas.microsoft.com/office/drawing/2014/main" id="{EA333197-57A5-437D-AE9D-4A41A8F6A1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763" name="Text Box 70">
          <a:extLst>
            <a:ext uri="{FF2B5EF4-FFF2-40B4-BE49-F238E27FC236}">
              <a16:creationId xmlns:a16="http://schemas.microsoft.com/office/drawing/2014/main" id="{114AF0AA-59DB-4A38-A988-A8AF9D0C037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764" name="Text Box 71">
          <a:extLst>
            <a:ext uri="{FF2B5EF4-FFF2-40B4-BE49-F238E27FC236}">
              <a16:creationId xmlns:a16="http://schemas.microsoft.com/office/drawing/2014/main" id="{FA864FA6-1131-4983-9D41-8985CAEA516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765" name="Text Box 72">
          <a:extLst>
            <a:ext uri="{FF2B5EF4-FFF2-40B4-BE49-F238E27FC236}">
              <a16:creationId xmlns:a16="http://schemas.microsoft.com/office/drawing/2014/main" id="{47528E69-D057-4EFF-B8D3-E7C8A8E8047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766" name="Text Box 73">
          <a:extLst>
            <a:ext uri="{FF2B5EF4-FFF2-40B4-BE49-F238E27FC236}">
              <a16:creationId xmlns:a16="http://schemas.microsoft.com/office/drawing/2014/main" id="{CA619D60-4082-408A-829C-DEBF9B58325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3461B4D8-E67C-4EF6-A1A4-230506A942E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768" name="Text Box 43">
          <a:extLst>
            <a:ext uri="{FF2B5EF4-FFF2-40B4-BE49-F238E27FC236}">
              <a16:creationId xmlns:a16="http://schemas.microsoft.com/office/drawing/2014/main" id="{07304A25-D8A9-46A4-BD2C-876AD0BB7BD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769" name="Text Box 46">
          <a:extLst>
            <a:ext uri="{FF2B5EF4-FFF2-40B4-BE49-F238E27FC236}">
              <a16:creationId xmlns:a16="http://schemas.microsoft.com/office/drawing/2014/main" id="{4E68523B-0A8B-4E4B-A715-5D518B87102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770" name="Text Box 43">
          <a:extLst>
            <a:ext uri="{FF2B5EF4-FFF2-40B4-BE49-F238E27FC236}">
              <a16:creationId xmlns:a16="http://schemas.microsoft.com/office/drawing/2014/main" id="{A7C9E1CA-ACDF-4747-9EE3-992CDD4BCB3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61ACD2B3-5097-47E1-BB1D-A55D6FCFDDFA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EF4376E-756B-4560-8220-20031D3C5691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773" name="Text Box 65">
          <a:extLst>
            <a:ext uri="{FF2B5EF4-FFF2-40B4-BE49-F238E27FC236}">
              <a16:creationId xmlns:a16="http://schemas.microsoft.com/office/drawing/2014/main" id="{C830A8AE-93B8-4FB9-AF70-450253886F3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774" name="Text Box 91">
          <a:extLst>
            <a:ext uri="{FF2B5EF4-FFF2-40B4-BE49-F238E27FC236}">
              <a16:creationId xmlns:a16="http://schemas.microsoft.com/office/drawing/2014/main" id="{ABB9F97B-F682-4714-BEF1-94A9DAC6526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775" name="Text Box 65">
          <a:extLst>
            <a:ext uri="{FF2B5EF4-FFF2-40B4-BE49-F238E27FC236}">
              <a16:creationId xmlns:a16="http://schemas.microsoft.com/office/drawing/2014/main" id="{8478BA1A-41BA-4546-AF6B-41E8848963B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776" name="Text Box 91">
          <a:extLst>
            <a:ext uri="{FF2B5EF4-FFF2-40B4-BE49-F238E27FC236}">
              <a16:creationId xmlns:a16="http://schemas.microsoft.com/office/drawing/2014/main" id="{CC31905E-E1BB-48D0-9948-714078E26F1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777" name="Text Box 46">
          <a:extLst>
            <a:ext uri="{FF2B5EF4-FFF2-40B4-BE49-F238E27FC236}">
              <a16:creationId xmlns:a16="http://schemas.microsoft.com/office/drawing/2014/main" id="{BBB5D7BB-EB8D-4BB3-9654-9320B9F1D145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778" name="Text Box 43">
          <a:extLst>
            <a:ext uri="{FF2B5EF4-FFF2-40B4-BE49-F238E27FC236}">
              <a16:creationId xmlns:a16="http://schemas.microsoft.com/office/drawing/2014/main" id="{106CFFD4-5F09-402D-B867-CC84A3AA01EF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779" name="Text Box 68">
          <a:extLst>
            <a:ext uri="{FF2B5EF4-FFF2-40B4-BE49-F238E27FC236}">
              <a16:creationId xmlns:a16="http://schemas.microsoft.com/office/drawing/2014/main" id="{7FC5D2BA-E91C-4B1B-A1C8-2D53894BB9D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780" name="Text Box 69">
          <a:extLst>
            <a:ext uri="{FF2B5EF4-FFF2-40B4-BE49-F238E27FC236}">
              <a16:creationId xmlns:a16="http://schemas.microsoft.com/office/drawing/2014/main" id="{1B0568C3-EF15-4E5E-9E4E-2E04C27BACA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781" name="Text Box 70">
          <a:extLst>
            <a:ext uri="{FF2B5EF4-FFF2-40B4-BE49-F238E27FC236}">
              <a16:creationId xmlns:a16="http://schemas.microsoft.com/office/drawing/2014/main" id="{3BBF6FCA-9817-49BC-955C-395B3ECDA9C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782" name="Text Box 71">
          <a:extLst>
            <a:ext uri="{FF2B5EF4-FFF2-40B4-BE49-F238E27FC236}">
              <a16:creationId xmlns:a16="http://schemas.microsoft.com/office/drawing/2014/main" id="{E2A1EB3F-AAB4-473E-916F-D2578F728D0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783" name="Text Box 72">
          <a:extLst>
            <a:ext uri="{FF2B5EF4-FFF2-40B4-BE49-F238E27FC236}">
              <a16:creationId xmlns:a16="http://schemas.microsoft.com/office/drawing/2014/main" id="{F9A61D96-24C0-4C37-ABD0-F79F0C298F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784" name="Text Box 73">
          <a:extLst>
            <a:ext uri="{FF2B5EF4-FFF2-40B4-BE49-F238E27FC236}">
              <a16:creationId xmlns:a16="http://schemas.microsoft.com/office/drawing/2014/main" id="{660D12A7-72EE-4E44-94A0-DC4BB3AEF09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785" name="Text Box 46">
          <a:extLst>
            <a:ext uri="{FF2B5EF4-FFF2-40B4-BE49-F238E27FC236}">
              <a16:creationId xmlns:a16="http://schemas.microsoft.com/office/drawing/2014/main" id="{36DF59B7-DF55-4A97-801E-22688BD24B4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786" name="Text Box 43">
          <a:extLst>
            <a:ext uri="{FF2B5EF4-FFF2-40B4-BE49-F238E27FC236}">
              <a16:creationId xmlns:a16="http://schemas.microsoft.com/office/drawing/2014/main" id="{237DB3D9-FACB-4301-8AEF-C759F5BFD7B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787" name="Text Box 46">
          <a:extLst>
            <a:ext uri="{FF2B5EF4-FFF2-40B4-BE49-F238E27FC236}">
              <a16:creationId xmlns:a16="http://schemas.microsoft.com/office/drawing/2014/main" id="{C0C043FD-66AE-4E29-85CF-41483E2AB4A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788" name="Text Box 43">
          <a:extLst>
            <a:ext uri="{FF2B5EF4-FFF2-40B4-BE49-F238E27FC236}">
              <a16:creationId xmlns:a16="http://schemas.microsoft.com/office/drawing/2014/main" id="{54758A36-1914-4DA0-838F-005052ADA0C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789" name="Text Box 68">
          <a:extLst>
            <a:ext uri="{FF2B5EF4-FFF2-40B4-BE49-F238E27FC236}">
              <a16:creationId xmlns:a16="http://schemas.microsoft.com/office/drawing/2014/main" id="{E58638B3-AD1C-4076-835B-AA393A4A24D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790" name="Text Box 69">
          <a:extLst>
            <a:ext uri="{FF2B5EF4-FFF2-40B4-BE49-F238E27FC236}">
              <a16:creationId xmlns:a16="http://schemas.microsoft.com/office/drawing/2014/main" id="{9BC5A420-20E8-496F-A4E5-87630E006F7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791" name="Text Box 70">
          <a:extLst>
            <a:ext uri="{FF2B5EF4-FFF2-40B4-BE49-F238E27FC236}">
              <a16:creationId xmlns:a16="http://schemas.microsoft.com/office/drawing/2014/main" id="{4B2245F9-4D27-447F-899D-D10E362C7E6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792" name="Text Box 71">
          <a:extLst>
            <a:ext uri="{FF2B5EF4-FFF2-40B4-BE49-F238E27FC236}">
              <a16:creationId xmlns:a16="http://schemas.microsoft.com/office/drawing/2014/main" id="{BD530F0B-FCF5-4048-92CE-47892DF0D70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793" name="Text Box 72">
          <a:extLst>
            <a:ext uri="{FF2B5EF4-FFF2-40B4-BE49-F238E27FC236}">
              <a16:creationId xmlns:a16="http://schemas.microsoft.com/office/drawing/2014/main" id="{6529FAD5-6442-4966-8AF9-27E56858E46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794" name="Text Box 73">
          <a:extLst>
            <a:ext uri="{FF2B5EF4-FFF2-40B4-BE49-F238E27FC236}">
              <a16:creationId xmlns:a16="http://schemas.microsoft.com/office/drawing/2014/main" id="{2EFE351B-F682-476F-A9A6-DE4622E0C53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66E965F2-745C-4CD6-B9A6-84996474E31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796" name="Text Box 43">
          <a:extLst>
            <a:ext uri="{FF2B5EF4-FFF2-40B4-BE49-F238E27FC236}">
              <a16:creationId xmlns:a16="http://schemas.microsoft.com/office/drawing/2014/main" id="{324D9642-C016-40E8-BA1D-6BC7C748457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797" name="Text Box 46">
          <a:extLst>
            <a:ext uri="{FF2B5EF4-FFF2-40B4-BE49-F238E27FC236}">
              <a16:creationId xmlns:a16="http://schemas.microsoft.com/office/drawing/2014/main" id="{9FE8C762-D0E5-4152-B690-615B241688D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798" name="Text Box 43">
          <a:extLst>
            <a:ext uri="{FF2B5EF4-FFF2-40B4-BE49-F238E27FC236}">
              <a16:creationId xmlns:a16="http://schemas.microsoft.com/office/drawing/2014/main" id="{F513999F-A222-495F-A9AB-77D2C350CEC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799" name="Text Box 68">
          <a:extLst>
            <a:ext uri="{FF2B5EF4-FFF2-40B4-BE49-F238E27FC236}">
              <a16:creationId xmlns:a16="http://schemas.microsoft.com/office/drawing/2014/main" id="{FB61AB76-DBCF-45BC-9A63-C9A648BE0B5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800" name="Text Box 69">
          <a:extLst>
            <a:ext uri="{FF2B5EF4-FFF2-40B4-BE49-F238E27FC236}">
              <a16:creationId xmlns:a16="http://schemas.microsoft.com/office/drawing/2014/main" id="{C85634D8-59C1-45CA-BD49-A02367A397D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801" name="Text Box 70">
          <a:extLst>
            <a:ext uri="{FF2B5EF4-FFF2-40B4-BE49-F238E27FC236}">
              <a16:creationId xmlns:a16="http://schemas.microsoft.com/office/drawing/2014/main" id="{B66D417B-59FA-4CC2-8CA8-B87815B7043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802" name="Text Box 71">
          <a:extLst>
            <a:ext uri="{FF2B5EF4-FFF2-40B4-BE49-F238E27FC236}">
              <a16:creationId xmlns:a16="http://schemas.microsoft.com/office/drawing/2014/main" id="{FA5775F2-F4B1-44A5-85A2-7F32083DD40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803" name="Text Box 72">
          <a:extLst>
            <a:ext uri="{FF2B5EF4-FFF2-40B4-BE49-F238E27FC236}">
              <a16:creationId xmlns:a16="http://schemas.microsoft.com/office/drawing/2014/main" id="{4AA12ED4-CB2A-4C69-ADBA-5D7D0B103BC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804" name="Text Box 73">
          <a:extLst>
            <a:ext uri="{FF2B5EF4-FFF2-40B4-BE49-F238E27FC236}">
              <a16:creationId xmlns:a16="http://schemas.microsoft.com/office/drawing/2014/main" id="{A8E9769A-CCC3-4468-A04D-02882881BA1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05" name="Text Box 46">
          <a:extLst>
            <a:ext uri="{FF2B5EF4-FFF2-40B4-BE49-F238E27FC236}">
              <a16:creationId xmlns:a16="http://schemas.microsoft.com/office/drawing/2014/main" id="{7945C08B-3A6A-4E4A-AE35-AF85108F9BB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06" name="Text Box 43">
          <a:extLst>
            <a:ext uri="{FF2B5EF4-FFF2-40B4-BE49-F238E27FC236}">
              <a16:creationId xmlns:a16="http://schemas.microsoft.com/office/drawing/2014/main" id="{DE694E29-0880-4554-B978-C26279FA950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07" name="Text Box 46">
          <a:extLst>
            <a:ext uri="{FF2B5EF4-FFF2-40B4-BE49-F238E27FC236}">
              <a16:creationId xmlns:a16="http://schemas.microsoft.com/office/drawing/2014/main" id="{E3B1471F-89AA-490B-8C0A-63D8DF5FDA1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08" name="Text Box 43">
          <a:extLst>
            <a:ext uri="{FF2B5EF4-FFF2-40B4-BE49-F238E27FC236}">
              <a16:creationId xmlns:a16="http://schemas.microsoft.com/office/drawing/2014/main" id="{35712BCD-59BB-48BE-A1D5-992C624473B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D041D738-1995-4917-91D1-2F120AA5FB58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810" name="Text Box 11">
          <a:extLst>
            <a:ext uri="{FF2B5EF4-FFF2-40B4-BE49-F238E27FC236}">
              <a16:creationId xmlns:a16="http://schemas.microsoft.com/office/drawing/2014/main" id="{3D14D8EF-EC3F-4594-A0CB-D09F085E3464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811" name="Text Box 65">
          <a:extLst>
            <a:ext uri="{FF2B5EF4-FFF2-40B4-BE49-F238E27FC236}">
              <a16:creationId xmlns:a16="http://schemas.microsoft.com/office/drawing/2014/main" id="{CE1B0617-805A-415D-8E9E-28C0B457557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812" name="Text Box 91">
          <a:extLst>
            <a:ext uri="{FF2B5EF4-FFF2-40B4-BE49-F238E27FC236}">
              <a16:creationId xmlns:a16="http://schemas.microsoft.com/office/drawing/2014/main" id="{1DE28A00-5045-4D67-8D29-7F559549F73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813" name="Text Box 65">
          <a:extLst>
            <a:ext uri="{FF2B5EF4-FFF2-40B4-BE49-F238E27FC236}">
              <a16:creationId xmlns:a16="http://schemas.microsoft.com/office/drawing/2014/main" id="{D94E9CB4-4721-4FF2-81C2-DDC551DEDBA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814" name="Text Box 91">
          <a:extLst>
            <a:ext uri="{FF2B5EF4-FFF2-40B4-BE49-F238E27FC236}">
              <a16:creationId xmlns:a16="http://schemas.microsoft.com/office/drawing/2014/main" id="{A8DBA86B-3FE3-417B-BE1D-B29A0718B71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80E7D120-A53B-4647-9195-F7FBD35F9743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816" name="Text Box 43">
          <a:extLst>
            <a:ext uri="{FF2B5EF4-FFF2-40B4-BE49-F238E27FC236}">
              <a16:creationId xmlns:a16="http://schemas.microsoft.com/office/drawing/2014/main" id="{8E6245AD-A030-467C-947F-133B9BCC76B1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17" name="Text Box 68">
          <a:extLst>
            <a:ext uri="{FF2B5EF4-FFF2-40B4-BE49-F238E27FC236}">
              <a16:creationId xmlns:a16="http://schemas.microsoft.com/office/drawing/2014/main" id="{2438AA07-3872-4000-92AB-132B4F3521A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18" name="Text Box 69">
          <a:extLst>
            <a:ext uri="{FF2B5EF4-FFF2-40B4-BE49-F238E27FC236}">
              <a16:creationId xmlns:a16="http://schemas.microsoft.com/office/drawing/2014/main" id="{855569E1-8787-4FA4-8F4D-57BE24A2756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19" name="Text Box 70">
          <a:extLst>
            <a:ext uri="{FF2B5EF4-FFF2-40B4-BE49-F238E27FC236}">
              <a16:creationId xmlns:a16="http://schemas.microsoft.com/office/drawing/2014/main" id="{C888A654-A89C-4ADB-BA2B-952AFC2C978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20" name="Text Box 71">
          <a:extLst>
            <a:ext uri="{FF2B5EF4-FFF2-40B4-BE49-F238E27FC236}">
              <a16:creationId xmlns:a16="http://schemas.microsoft.com/office/drawing/2014/main" id="{E3A708B1-F7D3-46D3-ADC5-5E43097B54B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21" name="Text Box 72">
          <a:extLst>
            <a:ext uri="{FF2B5EF4-FFF2-40B4-BE49-F238E27FC236}">
              <a16:creationId xmlns:a16="http://schemas.microsoft.com/office/drawing/2014/main" id="{4EB9E3D2-2300-4182-AF41-A5DF4C4B46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22" name="Text Box 73">
          <a:extLst>
            <a:ext uri="{FF2B5EF4-FFF2-40B4-BE49-F238E27FC236}">
              <a16:creationId xmlns:a16="http://schemas.microsoft.com/office/drawing/2014/main" id="{4B684CFA-C367-4DC9-8023-CA5EE6CC034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5B6A5C4B-7CBB-4A47-AD0A-0BC385526F8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24" name="Text Box 43">
          <a:extLst>
            <a:ext uri="{FF2B5EF4-FFF2-40B4-BE49-F238E27FC236}">
              <a16:creationId xmlns:a16="http://schemas.microsoft.com/office/drawing/2014/main" id="{E548654C-A06E-4B77-A7E9-A02AC391C64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25" name="Text Box 46">
          <a:extLst>
            <a:ext uri="{FF2B5EF4-FFF2-40B4-BE49-F238E27FC236}">
              <a16:creationId xmlns:a16="http://schemas.microsoft.com/office/drawing/2014/main" id="{54C999DF-5BBE-41AC-8522-CE01F458EF2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26" name="Text Box 43">
          <a:extLst>
            <a:ext uri="{FF2B5EF4-FFF2-40B4-BE49-F238E27FC236}">
              <a16:creationId xmlns:a16="http://schemas.microsoft.com/office/drawing/2014/main" id="{1D1A53ED-997A-4AB5-B380-BFC60E0157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27" name="Text Box 68">
          <a:extLst>
            <a:ext uri="{FF2B5EF4-FFF2-40B4-BE49-F238E27FC236}">
              <a16:creationId xmlns:a16="http://schemas.microsoft.com/office/drawing/2014/main" id="{96250540-E46E-4831-8B66-6AE7C82880C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28" name="Text Box 69">
          <a:extLst>
            <a:ext uri="{FF2B5EF4-FFF2-40B4-BE49-F238E27FC236}">
              <a16:creationId xmlns:a16="http://schemas.microsoft.com/office/drawing/2014/main" id="{293C0F99-6BDE-4436-9B7E-009D81258FC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29" name="Text Box 70">
          <a:extLst>
            <a:ext uri="{FF2B5EF4-FFF2-40B4-BE49-F238E27FC236}">
              <a16:creationId xmlns:a16="http://schemas.microsoft.com/office/drawing/2014/main" id="{F2D2FC18-D2ED-4B3E-B30F-3DB5AB3009C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30" name="Text Box 71">
          <a:extLst>
            <a:ext uri="{FF2B5EF4-FFF2-40B4-BE49-F238E27FC236}">
              <a16:creationId xmlns:a16="http://schemas.microsoft.com/office/drawing/2014/main" id="{0397B651-FDC3-4EF6-90E5-858A43EB1E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31" name="Text Box 72">
          <a:extLst>
            <a:ext uri="{FF2B5EF4-FFF2-40B4-BE49-F238E27FC236}">
              <a16:creationId xmlns:a16="http://schemas.microsoft.com/office/drawing/2014/main" id="{37452B5B-B383-48DE-A5D8-C61917C57A2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32" name="Text Box 73">
          <a:extLst>
            <a:ext uri="{FF2B5EF4-FFF2-40B4-BE49-F238E27FC236}">
              <a16:creationId xmlns:a16="http://schemas.microsoft.com/office/drawing/2014/main" id="{C040C7BB-8290-4844-9373-B04034465EF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33" name="Text Box 46">
          <a:extLst>
            <a:ext uri="{FF2B5EF4-FFF2-40B4-BE49-F238E27FC236}">
              <a16:creationId xmlns:a16="http://schemas.microsoft.com/office/drawing/2014/main" id="{5BFB0610-9A19-4E98-B8BC-31957307F67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34" name="Text Box 43">
          <a:extLst>
            <a:ext uri="{FF2B5EF4-FFF2-40B4-BE49-F238E27FC236}">
              <a16:creationId xmlns:a16="http://schemas.microsoft.com/office/drawing/2014/main" id="{43EE8177-B72F-44A8-8926-F871A6C4E63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502A92AE-2426-4C2E-BF04-490F8B440A4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36" name="Text Box 43">
          <a:extLst>
            <a:ext uri="{FF2B5EF4-FFF2-40B4-BE49-F238E27FC236}">
              <a16:creationId xmlns:a16="http://schemas.microsoft.com/office/drawing/2014/main" id="{B0CF26C4-238A-4FE8-B6AD-A0113B3A24A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837" name="Text Box 68">
          <a:extLst>
            <a:ext uri="{FF2B5EF4-FFF2-40B4-BE49-F238E27FC236}">
              <a16:creationId xmlns:a16="http://schemas.microsoft.com/office/drawing/2014/main" id="{68E074D8-D7A7-42CC-B67F-E2AB0509991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838" name="Text Box 69">
          <a:extLst>
            <a:ext uri="{FF2B5EF4-FFF2-40B4-BE49-F238E27FC236}">
              <a16:creationId xmlns:a16="http://schemas.microsoft.com/office/drawing/2014/main" id="{30FEF612-6171-456F-99FC-78ADE368248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839" name="Text Box 70">
          <a:extLst>
            <a:ext uri="{FF2B5EF4-FFF2-40B4-BE49-F238E27FC236}">
              <a16:creationId xmlns:a16="http://schemas.microsoft.com/office/drawing/2014/main" id="{C3A7767B-100D-48A6-91F3-7BF5EBCBF24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840" name="Text Box 71">
          <a:extLst>
            <a:ext uri="{FF2B5EF4-FFF2-40B4-BE49-F238E27FC236}">
              <a16:creationId xmlns:a16="http://schemas.microsoft.com/office/drawing/2014/main" id="{4170F87D-F7DC-4ADB-B53C-13BB22A04B6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841" name="Text Box 72">
          <a:extLst>
            <a:ext uri="{FF2B5EF4-FFF2-40B4-BE49-F238E27FC236}">
              <a16:creationId xmlns:a16="http://schemas.microsoft.com/office/drawing/2014/main" id="{4636557E-85D0-4086-98A8-36ABE99A61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842" name="Text Box 73">
          <a:extLst>
            <a:ext uri="{FF2B5EF4-FFF2-40B4-BE49-F238E27FC236}">
              <a16:creationId xmlns:a16="http://schemas.microsoft.com/office/drawing/2014/main" id="{C3015A9E-7857-49E1-94B7-552FA237F0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43" name="Text Box 46">
          <a:extLst>
            <a:ext uri="{FF2B5EF4-FFF2-40B4-BE49-F238E27FC236}">
              <a16:creationId xmlns:a16="http://schemas.microsoft.com/office/drawing/2014/main" id="{413DFF8D-824E-413B-9DE6-6BA1DD1C5ED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44" name="Text Box 43">
          <a:extLst>
            <a:ext uri="{FF2B5EF4-FFF2-40B4-BE49-F238E27FC236}">
              <a16:creationId xmlns:a16="http://schemas.microsoft.com/office/drawing/2014/main" id="{D9C305BC-41F6-4C91-BFD6-842F135AFE6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45" name="Text Box 46">
          <a:extLst>
            <a:ext uri="{FF2B5EF4-FFF2-40B4-BE49-F238E27FC236}">
              <a16:creationId xmlns:a16="http://schemas.microsoft.com/office/drawing/2014/main" id="{99977AA1-BA94-450E-AB42-8AF102AC1D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46" name="Text Box 43">
          <a:extLst>
            <a:ext uri="{FF2B5EF4-FFF2-40B4-BE49-F238E27FC236}">
              <a16:creationId xmlns:a16="http://schemas.microsoft.com/office/drawing/2014/main" id="{37A7CEAF-E197-40CC-80A8-85CC24F8F5B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43C32F14-5ECD-47FC-B3B3-7E6F123BB570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39951DE2-A395-4A33-802B-6F6DA734B360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849" name="Text Box 65">
          <a:extLst>
            <a:ext uri="{FF2B5EF4-FFF2-40B4-BE49-F238E27FC236}">
              <a16:creationId xmlns:a16="http://schemas.microsoft.com/office/drawing/2014/main" id="{734F6DD2-13EC-4118-93DF-2CEAB687A33F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850" name="Text Box 91">
          <a:extLst>
            <a:ext uri="{FF2B5EF4-FFF2-40B4-BE49-F238E27FC236}">
              <a16:creationId xmlns:a16="http://schemas.microsoft.com/office/drawing/2014/main" id="{C8B75E20-B983-4AC5-BA47-DC9DC34AE85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851" name="Text Box 65">
          <a:extLst>
            <a:ext uri="{FF2B5EF4-FFF2-40B4-BE49-F238E27FC236}">
              <a16:creationId xmlns:a16="http://schemas.microsoft.com/office/drawing/2014/main" id="{EE2652B9-2EA1-47A9-B2AA-2351CDD7E35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852" name="Text Box 91">
          <a:extLst>
            <a:ext uri="{FF2B5EF4-FFF2-40B4-BE49-F238E27FC236}">
              <a16:creationId xmlns:a16="http://schemas.microsoft.com/office/drawing/2014/main" id="{8BEFDB78-4796-44E1-8358-183F53D6BD9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853" name="Text Box 46">
          <a:extLst>
            <a:ext uri="{FF2B5EF4-FFF2-40B4-BE49-F238E27FC236}">
              <a16:creationId xmlns:a16="http://schemas.microsoft.com/office/drawing/2014/main" id="{ECC3A001-3F53-4328-B896-1345FB3D998F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854" name="Text Box 43">
          <a:extLst>
            <a:ext uri="{FF2B5EF4-FFF2-40B4-BE49-F238E27FC236}">
              <a16:creationId xmlns:a16="http://schemas.microsoft.com/office/drawing/2014/main" id="{265C3485-F818-4326-979A-2F0F058290FA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55" name="Text Box 68">
          <a:extLst>
            <a:ext uri="{FF2B5EF4-FFF2-40B4-BE49-F238E27FC236}">
              <a16:creationId xmlns:a16="http://schemas.microsoft.com/office/drawing/2014/main" id="{43B4CC9E-CA7D-4AF1-8A1D-C8F7278BB39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56" name="Text Box 69">
          <a:extLst>
            <a:ext uri="{FF2B5EF4-FFF2-40B4-BE49-F238E27FC236}">
              <a16:creationId xmlns:a16="http://schemas.microsoft.com/office/drawing/2014/main" id="{A603091F-FF3A-4320-BA64-2C380744314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57" name="Text Box 70">
          <a:extLst>
            <a:ext uri="{FF2B5EF4-FFF2-40B4-BE49-F238E27FC236}">
              <a16:creationId xmlns:a16="http://schemas.microsoft.com/office/drawing/2014/main" id="{D40D3B57-5792-4477-B562-4BF8D3ED40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58" name="Text Box 71">
          <a:extLst>
            <a:ext uri="{FF2B5EF4-FFF2-40B4-BE49-F238E27FC236}">
              <a16:creationId xmlns:a16="http://schemas.microsoft.com/office/drawing/2014/main" id="{5016436B-171E-4011-A69B-08A6466D31C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59" name="Text Box 72">
          <a:extLst>
            <a:ext uri="{FF2B5EF4-FFF2-40B4-BE49-F238E27FC236}">
              <a16:creationId xmlns:a16="http://schemas.microsoft.com/office/drawing/2014/main" id="{49171452-A03B-4F2B-A2B8-B85C0D76E9C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60" name="Text Box 73">
          <a:extLst>
            <a:ext uri="{FF2B5EF4-FFF2-40B4-BE49-F238E27FC236}">
              <a16:creationId xmlns:a16="http://schemas.microsoft.com/office/drawing/2014/main" id="{BAB87979-50E0-4A7D-8990-C1B27A4A3CE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61" name="Text Box 46">
          <a:extLst>
            <a:ext uri="{FF2B5EF4-FFF2-40B4-BE49-F238E27FC236}">
              <a16:creationId xmlns:a16="http://schemas.microsoft.com/office/drawing/2014/main" id="{10E42532-B318-485D-9DE0-4C078A0A891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62" name="Text Box 43">
          <a:extLst>
            <a:ext uri="{FF2B5EF4-FFF2-40B4-BE49-F238E27FC236}">
              <a16:creationId xmlns:a16="http://schemas.microsoft.com/office/drawing/2014/main" id="{2949468D-D670-42FC-B20A-CF66C187472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63" name="Text Box 46">
          <a:extLst>
            <a:ext uri="{FF2B5EF4-FFF2-40B4-BE49-F238E27FC236}">
              <a16:creationId xmlns:a16="http://schemas.microsoft.com/office/drawing/2014/main" id="{DD719389-4D52-473B-90FF-87AD847921D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64" name="Text Box 43">
          <a:extLst>
            <a:ext uri="{FF2B5EF4-FFF2-40B4-BE49-F238E27FC236}">
              <a16:creationId xmlns:a16="http://schemas.microsoft.com/office/drawing/2014/main" id="{1995A8B0-A440-46E0-A33A-851A313AA6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65" name="Text Box 68">
          <a:extLst>
            <a:ext uri="{FF2B5EF4-FFF2-40B4-BE49-F238E27FC236}">
              <a16:creationId xmlns:a16="http://schemas.microsoft.com/office/drawing/2014/main" id="{AE1B76C0-D99C-4688-9568-B3ABA669508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66" name="Text Box 69">
          <a:extLst>
            <a:ext uri="{FF2B5EF4-FFF2-40B4-BE49-F238E27FC236}">
              <a16:creationId xmlns:a16="http://schemas.microsoft.com/office/drawing/2014/main" id="{6698FA8F-5EBC-4310-988E-CB0CCAA3FAD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67" name="Text Box 70">
          <a:extLst>
            <a:ext uri="{FF2B5EF4-FFF2-40B4-BE49-F238E27FC236}">
              <a16:creationId xmlns:a16="http://schemas.microsoft.com/office/drawing/2014/main" id="{8988EAB4-F77D-4A59-9456-CB36D12E41B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68" name="Text Box 71">
          <a:extLst>
            <a:ext uri="{FF2B5EF4-FFF2-40B4-BE49-F238E27FC236}">
              <a16:creationId xmlns:a16="http://schemas.microsoft.com/office/drawing/2014/main" id="{FB31E291-DD1F-44B1-B27B-9AE85CF348E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69" name="Text Box 72">
          <a:extLst>
            <a:ext uri="{FF2B5EF4-FFF2-40B4-BE49-F238E27FC236}">
              <a16:creationId xmlns:a16="http://schemas.microsoft.com/office/drawing/2014/main" id="{95C2D8C9-C35A-4EAB-B15B-6D75F0BDBDF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70" name="Text Box 73">
          <a:extLst>
            <a:ext uri="{FF2B5EF4-FFF2-40B4-BE49-F238E27FC236}">
              <a16:creationId xmlns:a16="http://schemas.microsoft.com/office/drawing/2014/main" id="{2918E200-0941-4ABB-A4A9-6623C356707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71" name="Text Box 46">
          <a:extLst>
            <a:ext uri="{FF2B5EF4-FFF2-40B4-BE49-F238E27FC236}">
              <a16:creationId xmlns:a16="http://schemas.microsoft.com/office/drawing/2014/main" id="{EFE6F2E3-8928-4326-A0AF-C0DEB0B1F3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72" name="Text Box 43">
          <a:extLst>
            <a:ext uri="{FF2B5EF4-FFF2-40B4-BE49-F238E27FC236}">
              <a16:creationId xmlns:a16="http://schemas.microsoft.com/office/drawing/2014/main" id="{7C8EE131-6A9E-4CA0-975B-1A89339BEC7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73" name="Text Box 46">
          <a:extLst>
            <a:ext uri="{FF2B5EF4-FFF2-40B4-BE49-F238E27FC236}">
              <a16:creationId xmlns:a16="http://schemas.microsoft.com/office/drawing/2014/main" id="{50B27182-8070-48E2-B97C-F07DA8C0DC8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74" name="Text Box 43">
          <a:extLst>
            <a:ext uri="{FF2B5EF4-FFF2-40B4-BE49-F238E27FC236}">
              <a16:creationId xmlns:a16="http://schemas.microsoft.com/office/drawing/2014/main" id="{598D47B5-C55B-4215-B5C4-2CF801BCAD4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875" name="Text Box 68">
          <a:extLst>
            <a:ext uri="{FF2B5EF4-FFF2-40B4-BE49-F238E27FC236}">
              <a16:creationId xmlns:a16="http://schemas.microsoft.com/office/drawing/2014/main" id="{B6E41DF7-68D9-491F-8887-1542AA4D765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876" name="Text Box 69">
          <a:extLst>
            <a:ext uri="{FF2B5EF4-FFF2-40B4-BE49-F238E27FC236}">
              <a16:creationId xmlns:a16="http://schemas.microsoft.com/office/drawing/2014/main" id="{26AC37AB-89D9-47E7-9561-423BD1C79FC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877" name="Text Box 70">
          <a:extLst>
            <a:ext uri="{FF2B5EF4-FFF2-40B4-BE49-F238E27FC236}">
              <a16:creationId xmlns:a16="http://schemas.microsoft.com/office/drawing/2014/main" id="{399387CC-F865-4CA8-AFED-07DF22091A4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878" name="Text Box 71">
          <a:extLst>
            <a:ext uri="{FF2B5EF4-FFF2-40B4-BE49-F238E27FC236}">
              <a16:creationId xmlns:a16="http://schemas.microsoft.com/office/drawing/2014/main" id="{0E0CCD6A-6DA0-4335-B23F-BAAB4F57E0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879" name="Text Box 72">
          <a:extLst>
            <a:ext uri="{FF2B5EF4-FFF2-40B4-BE49-F238E27FC236}">
              <a16:creationId xmlns:a16="http://schemas.microsoft.com/office/drawing/2014/main" id="{4190D7E1-4D3B-43C1-A099-DAA7471A20C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47625</xdr:rowOff>
    </xdr:to>
    <xdr:sp macro="" textlink="">
      <xdr:nvSpPr>
        <xdr:cNvPr id="1880" name="Text Box 73">
          <a:extLst>
            <a:ext uri="{FF2B5EF4-FFF2-40B4-BE49-F238E27FC236}">
              <a16:creationId xmlns:a16="http://schemas.microsoft.com/office/drawing/2014/main" id="{CF541D16-FA5E-4FF9-BE41-56CBD930528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81" name="Text Box 46">
          <a:extLst>
            <a:ext uri="{FF2B5EF4-FFF2-40B4-BE49-F238E27FC236}">
              <a16:creationId xmlns:a16="http://schemas.microsoft.com/office/drawing/2014/main" id="{2F1CA947-E2BC-4578-8E9D-2A7334C6E2E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82" name="Text Box 43">
          <a:extLst>
            <a:ext uri="{FF2B5EF4-FFF2-40B4-BE49-F238E27FC236}">
              <a16:creationId xmlns:a16="http://schemas.microsoft.com/office/drawing/2014/main" id="{E28DE578-A24D-45B4-923B-780D040BEE1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83" name="Text Box 46">
          <a:extLst>
            <a:ext uri="{FF2B5EF4-FFF2-40B4-BE49-F238E27FC236}">
              <a16:creationId xmlns:a16="http://schemas.microsoft.com/office/drawing/2014/main" id="{CA72AA16-B22B-4F9C-8C33-7DD4F3C293C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84" name="Text Box 43">
          <a:extLst>
            <a:ext uri="{FF2B5EF4-FFF2-40B4-BE49-F238E27FC236}">
              <a16:creationId xmlns:a16="http://schemas.microsoft.com/office/drawing/2014/main" id="{7998AADF-BD30-42DA-A92C-A26CB535C48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885" name="Text Box 10">
          <a:extLst>
            <a:ext uri="{FF2B5EF4-FFF2-40B4-BE49-F238E27FC236}">
              <a16:creationId xmlns:a16="http://schemas.microsoft.com/office/drawing/2014/main" id="{97BB0098-3343-4317-8B9F-565CA530EAA4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62</xdr:row>
      <xdr:rowOff>0</xdr:rowOff>
    </xdr:from>
    <xdr:to>
      <xdr:col>1</xdr:col>
      <xdr:colOff>790575</xdr:colOff>
      <xdr:row>62</xdr:row>
      <xdr:rowOff>171450</xdr:rowOff>
    </xdr:to>
    <xdr:sp macro="" textlink="">
      <xdr:nvSpPr>
        <xdr:cNvPr id="1886" name="Text Box 11">
          <a:extLst>
            <a:ext uri="{FF2B5EF4-FFF2-40B4-BE49-F238E27FC236}">
              <a16:creationId xmlns:a16="http://schemas.microsoft.com/office/drawing/2014/main" id="{CC474641-6A32-47A2-96DF-2954A72CB4B5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887" name="Text Box 65">
          <a:extLst>
            <a:ext uri="{FF2B5EF4-FFF2-40B4-BE49-F238E27FC236}">
              <a16:creationId xmlns:a16="http://schemas.microsoft.com/office/drawing/2014/main" id="{77F88477-5562-4621-A34B-B9EFB328DD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888" name="Text Box 91">
          <a:extLst>
            <a:ext uri="{FF2B5EF4-FFF2-40B4-BE49-F238E27FC236}">
              <a16:creationId xmlns:a16="http://schemas.microsoft.com/office/drawing/2014/main" id="{713D7241-5F68-4EDD-AC7E-532CB1AEB59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889" name="Text Box 65">
          <a:extLst>
            <a:ext uri="{FF2B5EF4-FFF2-40B4-BE49-F238E27FC236}">
              <a16:creationId xmlns:a16="http://schemas.microsoft.com/office/drawing/2014/main" id="{980E79C7-98AA-4CC4-893C-A2B2E1C451A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171450</xdr:rowOff>
    </xdr:to>
    <xdr:sp macro="" textlink="">
      <xdr:nvSpPr>
        <xdr:cNvPr id="1890" name="Text Box 91">
          <a:extLst>
            <a:ext uri="{FF2B5EF4-FFF2-40B4-BE49-F238E27FC236}">
              <a16:creationId xmlns:a16="http://schemas.microsoft.com/office/drawing/2014/main" id="{8754F51F-B0EA-4A42-92C1-6B031EBC8CC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891" name="Text Box 46">
          <a:extLst>
            <a:ext uri="{FF2B5EF4-FFF2-40B4-BE49-F238E27FC236}">
              <a16:creationId xmlns:a16="http://schemas.microsoft.com/office/drawing/2014/main" id="{533F01AD-9761-427D-BF1E-C81A468ECF52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171450</xdr:rowOff>
    </xdr:to>
    <xdr:sp macro="" textlink="">
      <xdr:nvSpPr>
        <xdr:cNvPr id="1892" name="Text Box 43">
          <a:extLst>
            <a:ext uri="{FF2B5EF4-FFF2-40B4-BE49-F238E27FC236}">
              <a16:creationId xmlns:a16="http://schemas.microsoft.com/office/drawing/2014/main" id="{41DCB4B9-C3D8-4A60-B769-B0A6FD9CB613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93" name="Text Box 68">
          <a:extLst>
            <a:ext uri="{FF2B5EF4-FFF2-40B4-BE49-F238E27FC236}">
              <a16:creationId xmlns:a16="http://schemas.microsoft.com/office/drawing/2014/main" id="{11A564BA-AF37-4549-B4CC-0E1B21BE449F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94" name="Text Box 69">
          <a:extLst>
            <a:ext uri="{FF2B5EF4-FFF2-40B4-BE49-F238E27FC236}">
              <a16:creationId xmlns:a16="http://schemas.microsoft.com/office/drawing/2014/main" id="{AE059889-4B8F-4905-9B39-AD642896C41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95" name="Text Box 70">
          <a:extLst>
            <a:ext uri="{FF2B5EF4-FFF2-40B4-BE49-F238E27FC236}">
              <a16:creationId xmlns:a16="http://schemas.microsoft.com/office/drawing/2014/main" id="{D990CF67-9CB7-4332-9D25-D3A72CD9184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96" name="Text Box 71">
          <a:extLst>
            <a:ext uri="{FF2B5EF4-FFF2-40B4-BE49-F238E27FC236}">
              <a16:creationId xmlns:a16="http://schemas.microsoft.com/office/drawing/2014/main" id="{CA77C152-D88A-4A6E-9F04-369C8BCD4A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97" name="Text Box 72">
          <a:extLst>
            <a:ext uri="{FF2B5EF4-FFF2-40B4-BE49-F238E27FC236}">
              <a16:creationId xmlns:a16="http://schemas.microsoft.com/office/drawing/2014/main" id="{DB8F6C8E-B718-4D8D-92F7-57B3068069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898" name="Text Box 73">
          <a:extLst>
            <a:ext uri="{FF2B5EF4-FFF2-40B4-BE49-F238E27FC236}">
              <a16:creationId xmlns:a16="http://schemas.microsoft.com/office/drawing/2014/main" id="{062EF0E0-FA61-4FD9-9C3F-1B976352150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899" name="Text Box 46">
          <a:extLst>
            <a:ext uri="{FF2B5EF4-FFF2-40B4-BE49-F238E27FC236}">
              <a16:creationId xmlns:a16="http://schemas.microsoft.com/office/drawing/2014/main" id="{510BEB90-63E9-4BEB-8B43-22DF24A0145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900" name="Text Box 43">
          <a:extLst>
            <a:ext uri="{FF2B5EF4-FFF2-40B4-BE49-F238E27FC236}">
              <a16:creationId xmlns:a16="http://schemas.microsoft.com/office/drawing/2014/main" id="{8701C233-7127-4B8A-A089-5258F9BC5CF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901" name="Text Box 46">
          <a:extLst>
            <a:ext uri="{FF2B5EF4-FFF2-40B4-BE49-F238E27FC236}">
              <a16:creationId xmlns:a16="http://schemas.microsoft.com/office/drawing/2014/main" id="{A4F09D42-FBAE-4ECF-B9F7-C39B5A3B81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902" name="Text Box 43">
          <a:extLst>
            <a:ext uri="{FF2B5EF4-FFF2-40B4-BE49-F238E27FC236}">
              <a16:creationId xmlns:a16="http://schemas.microsoft.com/office/drawing/2014/main" id="{DB7AD19D-25CF-4708-B423-2930BB13E4D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903" name="Text Box 68">
          <a:extLst>
            <a:ext uri="{FF2B5EF4-FFF2-40B4-BE49-F238E27FC236}">
              <a16:creationId xmlns:a16="http://schemas.microsoft.com/office/drawing/2014/main" id="{91674270-9AC0-4F42-AD9E-46FB08B0552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904" name="Text Box 69">
          <a:extLst>
            <a:ext uri="{FF2B5EF4-FFF2-40B4-BE49-F238E27FC236}">
              <a16:creationId xmlns:a16="http://schemas.microsoft.com/office/drawing/2014/main" id="{205DDE1B-F2CE-4530-8885-CF378E2FB2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905" name="Text Box 70">
          <a:extLst>
            <a:ext uri="{FF2B5EF4-FFF2-40B4-BE49-F238E27FC236}">
              <a16:creationId xmlns:a16="http://schemas.microsoft.com/office/drawing/2014/main" id="{17F7D446-9046-49EF-8EE8-35495D0ED6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906" name="Text Box 71">
          <a:extLst>
            <a:ext uri="{FF2B5EF4-FFF2-40B4-BE49-F238E27FC236}">
              <a16:creationId xmlns:a16="http://schemas.microsoft.com/office/drawing/2014/main" id="{7492B0CB-130E-472D-8930-508C9D64800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907" name="Text Box 72">
          <a:extLst>
            <a:ext uri="{FF2B5EF4-FFF2-40B4-BE49-F238E27FC236}">
              <a16:creationId xmlns:a16="http://schemas.microsoft.com/office/drawing/2014/main" id="{FF706B0C-99BA-4899-B491-96E988A67FA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66675</xdr:rowOff>
    </xdr:to>
    <xdr:sp macro="" textlink="">
      <xdr:nvSpPr>
        <xdr:cNvPr id="1908" name="Text Box 73">
          <a:extLst>
            <a:ext uri="{FF2B5EF4-FFF2-40B4-BE49-F238E27FC236}">
              <a16:creationId xmlns:a16="http://schemas.microsoft.com/office/drawing/2014/main" id="{A8D13C1A-E198-4DBE-AD60-55E316C932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909" name="Text Box 46">
          <a:extLst>
            <a:ext uri="{FF2B5EF4-FFF2-40B4-BE49-F238E27FC236}">
              <a16:creationId xmlns:a16="http://schemas.microsoft.com/office/drawing/2014/main" id="{15BC405F-2D46-4693-9AD1-2A814AEA9E8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910" name="Text Box 43">
          <a:extLst>
            <a:ext uri="{FF2B5EF4-FFF2-40B4-BE49-F238E27FC236}">
              <a16:creationId xmlns:a16="http://schemas.microsoft.com/office/drawing/2014/main" id="{6DE7AD17-CA15-48C0-BC73-0F921161C41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911" name="Text Box 46">
          <a:extLst>
            <a:ext uri="{FF2B5EF4-FFF2-40B4-BE49-F238E27FC236}">
              <a16:creationId xmlns:a16="http://schemas.microsoft.com/office/drawing/2014/main" id="{DBF644CC-6AF0-4FC3-8301-0859612A8B8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62</xdr:row>
      <xdr:rowOff>28575</xdr:rowOff>
    </xdr:to>
    <xdr:sp macro="" textlink="">
      <xdr:nvSpPr>
        <xdr:cNvPr id="1912" name="Text Box 43">
          <a:extLst>
            <a:ext uri="{FF2B5EF4-FFF2-40B4-BE49-F238E27FC236}">
              <a16:creationId xmlns:a16="http://schemas.microsoft.com/office/drawing/2014/main" id="{FAC66168-D4F6-442D-A7EB-77C75FCCED3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13" name="Text Box 68">
          <a:extLst>
            <a:ext uri="{FF2B5EF4-FFF2-40B4-BE49-F238E27FC236}">
              <a16:creationId xmlns:a16="http://schemas.microsoft.com/office/drawing/2014/main" id="{A40C0F07-8CE4-4546-AC45-B366A54F729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14" name="Text Box 69">
          <a:extLst>
            <a:ext uri="{FF2B5EF4-FFF2-40B4-BE49-F238E27FC236}">
              <a16:creationId xmlns:a16="http://schemas.microsoft.com/office/drawing/2014/main" id="{3BA0B2FD-AEFA-46FB-8A57-10270C674D9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15" name="Text Box 70">
          <a:extLst>
            <a:ext uri="{FF2B5EF4-FFF2-40B4-BE49-F238E27FC236}">
              <a16:creationId xmlns:a16="http://schemas.microsoft.com/office/drawing/2014/main" id="{055B2CF6-CA5B-431F-8B3A-697912F7C75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16" name="Text Box 71">
          <a:extLst>
            <a:ext uri="{FF2B5EF4-FFF2-40B4-BE49-F238E27FC236}">
              <a16:creationId xmlns:a16="http://schemas.microsoft.com/office/drawing/2014/main" id="{18A4B409-D681-4B8B-8BC5-578817449B9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17" name="Text Box 72">
          <a:extLst>
            <a:ext uri="{FF2B5EF4-FFF2-40B4-BE49-F238E27FC236}">
              <a16:creationId xmlns:a16="http://schemas.microsoft.com/office/drawing/2014/main" id="{C68A7F9E-7614-4D45-BF48-D20528BA6B7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18" name="Text Box 73">
          <a:extLst>
            <a:ext uri="{FF2B5EF4-FFF2-40B4-BE49-F238E27FC236}">
              <a16:creationId xmlns:a16="http://schemas.microsoft.com/office/drawing/2014/main" id="{F514C57E-1AD0-49FF-BC10-DA0EEF1AC56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19" name="Text Box 46">
          <a:extLst>
            <a:ext uri="{FF2B5EF4-FFF2-40B4-BE49-F238E27FC236}">
              <a16:creationId xmlns:a16="http://schemas.microsoft.com/office/drawing/2014/main" id="{4D4A412A-EC2E-4705-ACCB-BFA60B5DAA9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20" name="Text Box 43">
          <a:extLst>
            <a:ext uri="{FF2B5EF4-FFF2-40B4-BE49-F238E27FC236}">
              <a16:creationId xmlns:a16="http://schemas.microsoft.com/office/drawing/2014/main" id="{59125727-7F6F-4CDD-90F4-CBBF8EB06C7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21" name="Text Box 46">
          <a:extLst>
            <a:ext uri="{FF2B5EF4-FFF2-40B4-BE49-F238E27FC236}">
              <a16:creationId xmlns:a16="http://schemas.microsoft.com/office/drawing/2014/main" id="{1D7C8772-5AFD-41FF-9BFD-09AFC7F1E67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22" name="Text Box 43">
          <a:extLst>
            <a:ext uri="{FF2B5EF4-FFF2-40B4-BE49-F238E27FC236}">
              <a16:creationId xmlns:a16="http://schemas.microsoft.com/office/drawing/2014/main" id="{2E8FFC35-64FD-40F0-97D0-556B6BFFA5A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923" name="Text Box 65">
          <a:extLst>
            <a:ext uri="{FF2B5EF4-FFF2-40B4-BE49-F238E27FC236}">
              <a16:creationId xmlns:a16="http://schemas.microsoft.com/office/drawing/2014/main" id="{53C1C1F8-357F-4504-995A-575777E5BD9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924" name="Text Box 91">
          <a:extLst>
            <a:ext uri="{FF2B5EF4-FFF2-40B4-BE49-F238E27FC236}">
              <a16:creationId xmlns:a16="http://schemas.microsoft.com/office/drawing/2014/main" id="{2E60934B-84CD-40AD-A391-D2526D4AF39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925" name="Text Box 65">
          <a:extLst>
            <a:ext uri="{FF2B5EF4-FFF2-40B4-BE49-F238E27FC236}">
              <a16:creationId xmlns:a16="http://schemas.microsoft.com/office/drawing/2014/main" id="{A0BE624D-9C15-4DC9-8682-5E7BFD497B6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926" name="Text Box 91">
          <a:extLst>
            <a:ext uri="{FF2B5EF4-FFF2-40B4-BE49-F238E27FC236}">
              <a16:creationId xmlns:a16="http://schemas.microsoft.com/office/drawing/2014/main" id="{6266E353-F302-4A36-99AF-63E4F372B2A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27" name="Text Box 68">
          <a:extLst>
            <a:ext uri="{FF2B5EF4-FFF2-40B4-BE49-F238E27FC236}">
              <a16:creationId xmlns:a16="http://schemas.microsoft.com/office/drawing/2014/main" id="{C8AA84BE-7E65-4247-B7C7-D09B180FE12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28" name="Text Box 69">
          <a:extLst>
            <a:ext uri="{FF2B5EF4-FFF2-40B4-BE49-F238E27FC236}">
              <a16:creationId xmlns:a16="http://schemas.microsoft.com/office/drawing/2014/main" id="{A566C1A6-4E06-49D2-A3E7-B49DC141D5C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29" name="Text Box 70">
          <a:extLst>
            <a:ext uri="{FF2B5EF4-FFF2-40B4-BE49-F238E27FC236}">
              <a16:creationId xmlns:a16="http://schemas.microsoft.com/office/drawing/2014/main" id="{B607B48B-2BB6-4883-BB03-5552133BEB6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30" name="Text Box 71">
          <a:extLst>
            <a:ext uri="{FF2B5EF4-FFF2-40B4-BE49-F238E27FC236}">
              <a16:creationId xmlns:a16="http://schemas.microsoft.com/office/drawing/2014/main" id="{B5D3EA78-DF77-430E-A605-111093D22BF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31" name="Text Box 72">
          <a:extLst>
            <a:ext uri="{FF2B5EF4-FFF2-40B4-BE49-F238E27FC236}">
              <a16:creationId xmlns:a16="http://schemas.microsoft.com/office/drawing/2014/main" id="{D2911015-E741-4997-9EA0-96086815B0F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32" name="Text Box 73">
          <a:extLst>
            <a:ext uri="{FF2B5EF4-FFF2-40B4-BE49-F238E27FC236}">
              <a16:creationId xmlns:a16="http://schemas.microsoft.com/office/drawing/2014/main" id="{9A9A7DCC-1897-4B9F-AF79-5DE5F542D2E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33" name="Text Box 46">
          <a:extLst>
            <a:ext uri="{FF2B5EF4-FFF2-40B4-BE49-F238E27FC236}">
              <a16:creationId xmlns:a16="http://schemas.microsoft.com/office/drawing/2014/main" id="{D374B17D-589F-44DC-8075-1A04B57B71D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34" name="Text Box 43">
          <a:extLst>
            <a:ext uri="{FF2B5EF4-FFF2-40B4-BE49-F238E27FC236}">
              <a16:creationId xmlns:a16="http://schemas.microsoft.com/office/drawing/2014/main" id="{4FFC0978-35A5-4427-AEF4-C658A490964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35" name="Text Box 46">
          <a:extLst>
            <a:ext uri="{FF2B5EF4-FFF2-40B4-BE49-F238E27FC236}">
              <a16:creationId xmlns:a16="http://schemas.microsoft.com/office/drawing/2014/main" id="{DF889678-00F0-4C54-98BE-020A605C27D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36" name="Text Box 43">
          <a:extLst>
            <a:ext uri="{FF2B5EF4-FFF2-40B4-BE49-F238E27FC236}">
              <a16:creationId xmlns:a16="http://schemas.microsoft.com/office/drawing/2014/main" id="{59E4D053-C506-40AC-9ABA-F9C250C97A9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37" name="Text Box 68">
          <a:extLst>
            <a:ext uri="{FF2B5EF4-FFF2-40B4-BE49-F238E27FC236}">
              <a16:creationId xmlns:a16="http://schemas.microsoft.com/office/drawing/2014/main" id="{25D2DFA2-F0D1-49E0-8E23-5ADDEB532E3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38" name="Text Box 69">
          <a:extLst>
            <a:ext uri="{FF2B5EF4-FFF2-40B4-BE49-F238E27FC236}">
              <a16:creationId xmlns:a16="http://schemas.microsoft.com/office/drawing/2014/main" id="{75817B55-10AB-4B97-9DE6-5D91BE4052C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39" name="Text Box 70">
          <a:extLst>
            <a:ext uri="{FF2B5EF4-FFF2-40B4-BE49-F238E27FC236}">
              <a16:creationId xmlns:a16="http://schemas.microsoft.com/office/drawing/2014/main" id="{0194EC3B-0601-4C34-B26B-14E2AD7C0B5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40" name="Text Box 71">
          <a:extLst>
            <a:ext uri="{FF2B5EF4-FFF2-40B4-BE49-F238E27FC236}">
              <a16:creationId xmlns:a16="http://schemas.microsoft.com/office/drawing/2014/main" id="{86AFEE4C-27B3-417C-B99D-E520D6CC36D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41" name="Text Box 72">
          <a:extLst>
            <a:ext uri="{FF2B5EF4-FFF2-40B4-BE49-F238E27FC236}">
              <a16:creationId xmlns:a16="http://schemas.microsoft.com/office/drawing/2014/main" id="{534339AA-5686-4947-A01F-687AD31AA98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42" name="Text Box 73">
          <a:extLst>
            <a:ext uri="{FF2B5EF4-FFF2-40B4-BE49-F238E27FC236}">
              <a16:creationId xmlns:a16="http://schemas.microsoft.com/office/drawing/2014/main" id="{195161D7-22A9-41F6-9BAC-215F027AD97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43" name="Text Box 46">
          <a:extLst>
            <a:ext uri="{FF2B5EF4-FFF2-40B4-BE49-F238E27FC236}">
              <a16:creationId xmlns:a16="http://schemas.microsoft.com/office/drawing/2014/main" id="{AAC5AC39-1205-4918-A732-FC7DE674735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44" name="Text Box 43">
          <a:extLst>
            <a:ext uri="{FF2B5EF4-FFF2-40B4-BE49-F238E27FC236}">
              <a16:creationId xmlns:a16="http://schemas.microsoft.com/office/drawing/2014/main" id="{F4DEF8AC-CFCA-46D3-AF5C-DD2998A3F0A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45" name="Text Box 46">
          <a:extLst>
            <a:ext uri="{FF2B5EF4-FFF2-40B4-BE49-F238E27FC236}">
              <a16:creationId xmlns:a16="http://schemas.microsoft.com/office/drawing/2014/main" id="{5E8F2FDB-EE65-4976-BD46-52704F040B6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46" name="Text Box 43">
          <a:extLst>
            <a:ext uri="{FF2B5EF4-FFF2-40B4-BE49-F238E27FC236}">
              <a16:creationId xmlns:a16="http://schemas.microsoft.com/office/drawing/2014/main" id="{28C1FAA9-60C1-47C5-A1EB-A64021D8495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47" name="Text Box 68">
          <a:extLst>
            <a:ext uri="{FF2B5EF4-FFF2-40B4-BE49-F238E27FC236}">
              <a16:creationId xmlns:a16="http://schemas.microsoft.com/office/drawing/2014/main" id="{A380A25B-8B5D-46AF-9B18-46D3BA555AE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48" name="Text Box 69">
          <a:extLst>
            <a:ext uri="{FF2B5EF4-FFF2-40B4-BE49-F238E27FC236}">
              <a16:creationId xmlns:a16="http://schemas.microsoft.com/office/drawing/2014/main" id="{1FC4B95F-4CCE-4A59-8266-D8D920D08B5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49" name="Text Box 70">
          <a:extLst>
            <a:ext uri="{FF2B5EF4-FFF2-40B4-BE49-F238E27FC236}">
              <a16:creationId xmlns:a16="http://schemas.microsoft.com/office/drawing/2014/main" id="{13FBC34A-E64F-4589-A957-282881AC7AE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50" name="Text Box 71">
          <a:extLst>
            <a:ext uri="{FF2B5EF4-FFF2-40B4-BE49-F238E27FC236}">
              <a16:creationId xmlns:a16="http://schemas.microsoft.com/office/drawing/2014/main" id="{514E42AD-BE9F-439E-BCF0-6085783D4F7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51" name="Text Box 72">
          <a:extLst>
            <a:ext uri="{FF2B5EF4-FFF2-40B4-BE49-F238E27FC236}">
              <a16:creationId xmlns:a16="http://schemas.microsoft.com/office/drawing/2014/main" id="{C07A5274-2074-492A-A22A-9C5AB4F3D8A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52" name="Text Box 73">
          <a:extLst>
            <a:ext uri="{FF2B5EF4-FFF2-40B4-BE49-F238E27FC236}">
              <a16:creationId xmlns:a16="http://schemas.microsoft.com/office/drawing/2014/main" id="{DC782C8F-DF7B-4355-BFBE-1FF0E2819F4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53" name="Text Box 46">
          <a:extLst>
            <a:ext uri="{FF2B5EF4-FFF2-40B4-BE49-F238E27FC236}">
              <a16:creationId xmlns:a16="http://schemas.microsoft.com/office/drawing/2014/main" id="{EA266E1D-8E7D-4149-84EB-32C389A2FC0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54" name="Text Box 43">
          <a:extLst>
            <a:ext uri="{FF2B5EF4-FFF2-40B4-BE49-F238E27FC236}">
              <a16:creationId xmlns:a16="http://schemas.microsoft.com/office/drawing/2014/main" id="{3BAAB14E-1F19-4BCB-ACF7-CCE40C92905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55" name="Text Box 46">
          <a:extLst>
            <a:ext uri="{FF2B5EF4-FFF2-40B4-BE49-F238E27FC236}">
              <a16:creationId xmlns:a16="http://schemas.microsoft.com/office/drawing/2014/main" id="{4D7C86E6-806F-4EED-A72C-5106BBFB5D8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56" name="Text Box 43">
          <a:extLst>
            <a:ext uri="{FF2B5EF4-FFF2-40B4-BE49-F238E27FC236}">
              <a16:creationId xmlns:a16="http://schemas.microsoft.com/office/drawing/2014/main" id="{E83F4335-B3C1-4CA9-9D9C-E49964E4DF8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957" name="Text Box 65">
          <a:extLst>
            <a:ext uri="{FF2B5EF4-FFF2-40B4-BE49-F238E27FC236}">
              <a16:creationId xmlns:a16="http://schemas.microsoft.com/office/drawing/2014/main" id="{D4502DEB-C1DD-4716-918D-5437E71C645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958" name="Text Box 91">
          <a:extLst>
            <a:ext uri="{FF2B5EF4-FFF2-40B4-BE49-F238E27FC236}">
              <a16:creationId xmlns:a16="http://schemas.microsoft.com/office/drawing/2014/main" id="{167A5D44-8EF5-4AB3-9FF5-479F4F1B30B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959" name="Text Box 65">
          <a:extLst>
            <a:ext uri="{FF2B5EF4-FFF2-40B4-BE49-F238E27FC236}">
              <a16:creationId xmlns:a16="http://schemas.microsoft.com/office/drawing/2014/main" id="{D78C2F3C-5B7B-46BB-A2C1-35006B1224A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960" name="Text Box 91">
          <a:extLst>
            <a:ext uri="{FF2B5EF4-FFF2-40B4-BE49-F238E27FC236}">
              <a16:creationId xmlns:a16="http://schemas.microsoft.com/office/drawing/2014/main" id="{986FBD4A-F673-4E3D-9FE0-BA9F8AE2D14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61" name="Text Box 68">
          <a:extLst>
            <a:ext uri="{FF2B5EF4-FFF2-40B4-BE49-F238E27FC236}">
              <a16:creationId xmlns:a16="http://schemas.microsoft.com/office/drawing/2014/main" id="{502C886C-7CB6-48A7-8AE9-52DF4D89D1D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62" name="Text Box 69">
          <a:extLst>
            <a:ext uri="{FF2B5EF4-FFF2-40B4-BE49-F238E27FC236}">
              <a16:creationId xmlns:a16="http://schemas.microsoft.com/office/drawing/2014/main" id="{E1CC063C-6B49-49A2-9F6E-208597835F3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63" name="Text Box 70">
          <a:extLst>
            <a:ext uri="{FF2B5EF4-FFF2-40B4-BE49-F238E27FC236}">
              <a16:creationId xmlns:a16="http://schemas.microsoft.com/office/drawing/2014/main" id="{2A317146-7419-4551-A5A3-8A5E9DE462B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64" name="Text Box 71">
          <a:extLst>
            <a:ext uri="{FF2B5EF4-FFF2-40B4-BE49-F238E27FC236}">
              <a16:creationId xmlns:a16="http://schemas.microsoft.com/office/drawing/2014/main" id="{E713E39D-CA9A-4FDC-9CBD-AAEC021054C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65" name="Text Box 72">
          <a:extLst>
            <a:ext uri="{FF2B5EF4-FFF2-40B4-BE49-F238E27FC236}">
              <a16:creationId xmlns:a16="http://schemas.microsoft.com/office/drawing/2014/main" id="{EF0B94BB-B1E0-4BC4-88B0-B51C701B526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66" name="Text Box 73">
          <a:extLst>
            <a:ext uri="{FF2B5EF4-FFF2-40B4-BE49-F238E27FC236}">
              <a16:creationId xmlns:a16="http://schemas.microsoft.com/office/drawing/2014/main" id="{182E9F6D-36DD-4629-86FE-6EDEBFD3E53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67" name="Text Box 46">
          <a:extLst>
            <a:ext uri="{FF2B5EF4-FFF2-40B4-BE49-F238E27FC236}">
              <a16:creationId xmlns:a16="http://schemas.microsoft.com/office/drawing/2014/main" id="{6BAAB0D3-1CA9-46A5-BCB8-97097214CF5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68" name="Text Box 43">
          <a:extLst>
            <a:ext uri="{FF2B5EF4-FFF2-40B4-BE49-F238E27FC236}">
              <a16:creationId xmlns:a16="http://schemas.microsoft.com/office/drawing/2014/main" id="{5948885B-50B2-442D-9BFD-7769A3EC8E3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69" name="Text Box 46">
          <a:extLst>
            <a:ext uri="{FF2B5EF4-FFF2-40B4-BE49-F238E27FC236}">
              <a16:creationId xmlns:a16="http://schemas.microsoft.com/office/drawing/2014/main" id="{3304B215-889D-461E-BE0E-0E0A12B5E94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70" name="Text Box 43">
          <a:extLst>
            <a:ext uri="{FF2B5EF4-FFF2-40B4-BE49-F238E27FC236}">
              <a16:creationId xmlns:a16="http://schemas.microsoft.com/office/drawing/2014/main" id="{9D588EEF-BFEE-4F2C-B981-B6FFD7E312B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71" name="Text Box 68">
          <a:extLst>
            <a:ext uri="{FF2B5EF4-FFF2-40B4-BE49-F238E27FC236}">
              <a16:creationId xmlns:a16="http://schemas.microsoft.com/office/drawing/2014/main" id="{5C1A4E74-6A62-45E9-947D-CA407028E48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72" name="Text Box 69">
          <a:extLst>
            <a:ext uri="{FF2B5EF4-FFF2-40B4-BE49-F238E27FC236}">
              <a16:creationId xmlns:a16="http://schemas.microsoft.com/office/drawing/2014/main" id="{859BF6C7-965A-4763-BEE7-925D6662AE2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73" name="Text Box 70">
          <a:extLst>
            <a:ext uri="{FF2B5EF4-FFF2-40B4-BE49-F238E27FC236}">
              <a16:creationId xmlns:a16="http://schemas.microsoft.com/office/drawing/2014/main" id="{EB25FD2A-913E-4CD1-BACD-F6B6310F114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74" name="Text Box 71">
          <a:extLst>
            <a:ext uri="{FF2B5EF4-FFF2-40B4-BE49-F238E27FC236}">
              <a16:creationId xmlns:a16="http://schemas.microsoft.com/office/drawing/2014/main" id="{D2C3BCEC-0158-4F4D-A5C4-6134753A702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75" name="Text Box 72">
          <a:extLst>
            <a:ext uri="{FF2B5EF4-FFF2-40B4-BE49-F238E27FC236}">
              <a16:creationId xmlns:a16="http://schemas.microsoft.com/office/drawing/2014/main" id="{92FCE677-1F77-40E2-837E-A56D13803EA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76" name="Text Box 73">
          <a:extLst>
            <a:ext uri="{FF2B5EF4-FFF2-40B4-BE49-F238E27FC236}">
              <a16:creationId xmlns:a16="http://schemas.microsoft.com/office/drawing/2014/main" id="{770234FD-8073-4248-BD37-F593A8ED8E8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77" name="Text Box 46">
          <a:extLst>
            <a:ext uri="{FF2B5EF4-FFF2-40B4-BE49-F238E27FC236}">
              <a16:creationId xmlns:a16="http://schemas.microsoft.com/office/drawing/2014/main" id="{642D5B81-3836-42F1-8407-30FC9040EBD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78" name="Text Box 43">
          <a:extLst>
            <a:ext uri="{FF2B5EF4-FFF2-40B4-BE49-F238E27FC236}">
              <a16:creationId xmlns:a16="http://schemas.microsoft.com/office/drawing/2014/main" id="{CE8049F1-40D6-400D-A64B-6D28BC4A44E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79" name="Text Box 46">
          <a:extLst>
            <a:ext uri="{FF2B5EF4-FFF2-40B4-BE49-F238E27FC236}">
              <a16:creationId xmlns:a16="http://schemas.microsoft.com/office/drawing/2014/main" id="{19C0BE16-9A83-4C7F-A478-8E35C93EC8A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80" name="Text Box 43">
          <a:extLst>
            <a:ext uri="{FF2B5EF4-FFF2-40B4-BE49-F238E27FC236}">
              <a16:creationId xmlns:a16="http://schemas.microsoft.com/office/drawing/2014/main" id="{B8DBD1DA-1959-45B3-88AB-0001FEE9851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81" name="Text Box 68">
          <a:extLst>
            <a:ext uri="{FF2B5EF4-FFF2-40B4-BE49-F238E27FC236}">
              <a16:creationId xmlns:a16="http://schemas.microsoft.com/office/drawing/2014/main" id="{2F91ADD6-E7A6-46D8-B6B7-F5A27B04480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82" name="Text Box 69">
          <a:extLst>
            <a:ext uri="{FF2B5EF4-FFF2-40B4-BE49-F238E27FC236}">
              <a16:creationId xmlns:a16="http://schemas.microsoft.com/office/drawing/2014/main" id="{A2CF2C33-12F1-4AC5-B5B7-888AD9616BF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83" name="Text Box 70">
          <a:extLst>
            <a:ext uri="{FF2B5EF4-FFF2-40B4-BE49-F238E27FC236}">
              <a16:creationId xmlns:a16="http://schemas.microsoft.com/office/drawing/2014/main" id="{941E7CA5-D782-46FC-8DA3-39118C8EC01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84" name="Text Box 71">
          <a:extLst>
            <a:ext uri="{FF2B5EF4-FFF2-40B4-BE49-F238E27FC236}">
              <a16:creationId xmlns:a16="http://schemas.microsoft.com/office/drawing/2014/main" id="{C37B5A01-9797-43B3-B998-AB0E545D9FD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85" name="Text Box 72">
          <a:extLst>
            <a:ext uri="{FF2B5EF4-FFF2-40B4-BE49-F238E27FC236}">
              <a16:creationId xmlns:a16="http://schemas.microsoft.com/office/drawing/2014/main" id="{5FA7C80F-C8F8-4219-9317-C35347F8B20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1986" name="Text Box 73">
          <a:extLst>
            <a:ext uri="{FF2B5EF4-FFF2-40B4-BE49-F238E27FC236}">
              <a16:creationId xmlns:a16="http://schemas.microsoft.com/office/drawing/2014/main" id="{54EC497B-37BC-4994-865B-01261897B71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87" name="Text Box 46">
          <a:extLst>
            <a:ext uri="{FF2B5EF4-FFF2-40B4-BE49-F238E27FC236}">
              <a16:creationId xmlns:a16="http://schemas.microsoft.com/office/drawing/2014/main" id="{E88C01C9-2A29-4E6C-8F50-36BF406405A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88" name="Text Box 43">
          <a:extLst>
            <a:ext uri="{FF2B5EF4-FFF2-40B4-BE49-F238E27FC236}">
              <a16:creationId xmlns:a16="http://schemas.microsoft.com/office/drawing/2014/main" id="{864F4023-E5FE-41CE-A344-F4956872B7F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89" name="Text Box 46">
          <a:extLst>
            <a:ext uri="{FF2B5EF4-FFF2-40B4-BE49-F238E27FC236}">
              <a16:creationId xmlns:a16="http://schemas.microsoft.com/office/drawing/2014/main" id="{4874F7AE-B813-4217-A536-CF8F8AFF3C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1990" name="Text Box 43">
          <a:extLst>
            <a:ext uri="{FF2B5EF4-FFF2-40B4-BE49-F238E27FC236}">
              <a16:creationId xmlns:a16="http://schemas.microsoft.com/office/drawing/2014/main" id="{46F72FAF-9204-4E5B-9945-826D0EED87F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991" name="Text Box 65">
          <a:extLst>
            <a:ext uri="{FF2B5EF4-FFF2-40B4-BE49-F238E27FC236}">
              <a16:creationId xmlns:a16="http://schemas.microsoft.com/office/drawing/2014/main" id="{AF834399-E3F2-4DF0-A231-0077920F2BC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992" name="Text Box 91">
          <a:extLst>
            <a:ext uri="{FF2B5EF4-FFF2-40B4-BE49-F238E27FC236}">
              <a16:creationId xmlns:a16="http://schemas.microsoft.com/office/drawing/2014/main" id="{B10F6464-2454-4E19-862B-D986E5B42C0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993" name="Text Box 65">
          <a:extLst>
            <a:ext uri="{FF2B5EF4-FFF2-40B4-BE49-F238E27FC236}">
              <a16:creationId xmlns:a16="http://schemas.microsoft.com/office/drawing/2014/main" id="{687F3305-3976-4676-8534-356D0922A23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1994" name="Text Box 91">
          <a:extLst>
            <a:ext uri="{FF2B5EF4-FFF2-40B4-BE49-F238E27FC236}">
              <a16:creationId xmlns:a16="http://schemas.microsoft.com/office/drawing/2014/main" id="{5E91FC89-BB8E-4E6A-A5C1-564C7A05A28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95" name="Text Box 68">
          <a:extLst>
            <a:ext uri="{FF2B5EF4-FFF2-40B4-BE49-F238E27FC236}">
              <a16:creationId xmlns:a16="http://schemas.microsoft.com/office/drawing/2014/main" id="{7A62768C-6A1A-413E-97C4-538AEDFC5D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96" name="Text Box 69">
          <a:extLst>
            <a:ext uri="{FF2B5EF4-FFF2-40B4-BE49-F238E27FC236}">
              <a16:creationId xmlns:a16="http://schemas.microsoft.com/office/drawing/2014/main" id="{94392110-99FE-4E89-9217-C2EAC3941E4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97" name="Text Box 70">
          <a:extLst>
            <a:ext uri="{FF2B5EF4-FFF2-40B4-BE49-F238E27FC236}">
              <a16:creationId xmlns:a16="http://schemas.microsoft.com/office/drawing/2014/main" id="{E2E65C6C-1621-45A7-B2CA-F4536CA353B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98" name="Text Box 71">
          <a:extLst>
            <a:ext uri="{FF2B5EF4-FFF2-40B4-BE49-F238E27FC236}">
              <a16:creationId xmlns:a16="http://schemas.microsoft.com/office/drawing/2014/main" id="{A289250B-2A54-4A71-AB31-25FA7F137DB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1999" name="Text Box 72">
          <a:extLst>
            <a:ext uri="{FF2B5EF4-FFF2-40B4-BE49-F238E27FC236}">
              <a16:creationId xmlns:a16="http://schemas.microsoft.com/office/drawing/2014/main" id="{DBAC149E-ADF1-42A0-881F-29BACBFBC34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00" name="Text Box 73">
          <a:extLst>
            <a:ext uri="{FF2B5EF4-FFF2-40B4-BE49-F238E27FC236}">
              <a16:creationId xmlns:a16="http://schemas.microsoft.com/office/drawing/2014/main" id="{C02B065C-F758-4544-8B01-B2FCCB6B372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01" name="Text Box 46">
          <a:extLst>
            <a:ext uri="{FF2B5EF4-FFF2-40B4-BE49-F238E27FC236}">
              <a16:creationId xmlns:a16="http://schemas.microsoft.com/office/drawing/2014/main" id="{D41111E8-CC2A-40D8-91AF-0B257A50966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02" name="Text Box 43">
          <a:extLst>
            <a:ext uri="{FF2B5EF4-FFF2-40B4-BE49-F238E27FC236}">
              <a16:creationId xmlns:a16="http://schemas.microsoft.com/office/drawing/2014/main" id="{E2E86052-9C64-4F4C-B03D-AA134E104C7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03" name="Text Box 46">
          <a:extLst>
            <a:ext uri="{FF2B5EF4-FFF2-40B4-BE49-F238E27FC236}">
              <a16:creationId xmlns:a16="http://schemas.microsoft.com/office/drawing/2014/main" id="{760325B2-A156-46B0-88BD-799F86AA760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04" name="Text Box 43">
          <a:extLst>
            <a:ext uri="{FF2B5EF4-FFF2-40B4-BE49-F238E27FC236}">
              <a16:creationId xmlns:a16="http://schemas.microsoft.com/office/drawing/2014/main" id="{DACB525B-C430-45DD-8180-80D5DFB3AC4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05" name="Text Box 68">
          <a:extLst>
            <a:ext uri="{FF2B5EF4-FFF2-40B4-BE49-F238E27FC236}">
              <a16:creationId xmlns:a16="http://schemas.microsoft.com/office/drawing/2014/main" id="{75A08573-C522-4C86-8127-BC757924C3A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06" name="Text Box 69">
          <a:extLst>
            <a:ext uri="{FF2B5EF4-FFF2-40B4-BE49-F238E27FC236}">
              <a16:creationId xmlns:a16="http://schemas.microsoft.com/office/drawing/2014/main" id="{7E64B73C-0779-4551-B12E-C6DE42F6C50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07" name="Text Box 70">
          <a:extLst>
            <a:ext uri="{FF2B5EF4-FFF2-40B4-BE49-F238E27FC236}">
              <a16:creationId xmlns:a16="http://schemas.microsoft.com/office/drawing/2014/main" id="{43C8B462-5376-4A0C-9C9D-B344B03A149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08" name="Text Box 71">
          <a:extLst>
            <a:ext uri="{FF2B5EF4-FFF2-40B4-BE49-F238E27FC236}">
              <a16:creationId xmlns:a16="http://schemas.microsoft.com/office/drawing/2014/main" id="{1EDB3999-59C7-4D4D-9486-61B3C27905E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09" name="Text Box 72">
          <a:extLst>
            <a:ext uri="{FF2B5EF4-FFF2-40B4-BE49-F238E27FC236}">
              <a16:creationId xmlns:a16="http://schemas.microsoft.com/office/drawing/2014/main" id="{320C5325-50E7-409A-B9A6-15351AAF26D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10" name="Text Box 73">
          <a:extLst>
            <a:ext uri="{FF2B5EF4-FFF2-40B4-BE49-F238E27FC236}">
              <a16:creationId xmlns:a16="http://schemas.microsoft.com/office/drawing/2014/main" id="{C9C2B701-9F26-4FD1-93E2-A079507E88E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11" name="Text Box 46">
          <a:extLst>
            <a:ext uri="{FF2B5EF4-FFF2-40B4-BE49-F238E27FC236}">
              <a16:creationId xmlns:a16="http://schemas.microsoft.com/office/drawing/2014/main" id="{356E61FB-812F-462D-8174-CB78EA3DD03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12" name="Text Box 43">
          <a:extLst>
            <a:ext uri="{FF2B5EF4-FFF2-40B4-BE49-F238E27FC236}">
              <a16:creationId xmlns:a16="http://schemas.microsoft.com/office/drawing/2014/main" id="{B0133428-67FB-4EBE-BA83-F92D7AC6C87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13" name="Text Box 46">
          <a:extLst>
            <a:ext uri="{FF2B5EF4-FFF2-40B4-BE49-F238E27FC236}">
              <a16:creationId xmlns:a16="http://schemas.microsoft.com/office/drawing/2014/main" id="{2D21A330-9610-421E-A8A5-DF1D7B5BD4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14" name="Text Box 43">
          <a:extLst>
            <a:ext uri="{FF2B5EF4-FFF2-40B4-BE49-F238E27FC236}">
              <a16:creationId xmlns:a16="http://schemas.microsoft.com/office/drawing/2014/main" id="{2782C9CA-5667-4F38-8C45-5FA65A18C6D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2015" name="Text Box 68">
          <a:extLst>
            <a:ext uri="{FF2B5EF4-FFF2-40B4-BE49-F238E27FC236}">
              <a16:creationId xmlns:a16="http://schemas.microsoft.com/office/drawing/2014/main" id="{E8990DD7-97D5-46C6-985F-C296988B9FB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2016" name="Text Box 69">
          <a:extLst>
            <a:ext uri="{FF2B5EF4-FFF2-40B4-BE49-F238E27FC236}">
              <a16:creationId xmlns:a16="http://schemas.microsoft.com/office/drawing/2014/main" id="{92AD02D0-D008-4C2A-919C-E18C6B76AAD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2017" name="Text Box 70">
          <a:extLst>
            <a:ext uri="{FF2B5EF4-FFF2-40B4-BE49-F238E27FC236}">
              <a16:creationId xmlns:a16="http://schemas.microsoft.com/office/drawing/2014/main" id="{F27F0868-B334-48E9-89E0-2298546FE9A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2018" name="Text Box 71">
          <a:extLst>
            <a:ext uri="{FF2B5EF4-FFF2-40B4-BE49-F238E27FC236}">
              <a16:creationId xmlns:a16="http://schemas.microsoft.com/office/drawing/2014/main" id="{4BE7BEEF-4DB1-422A-94CF-08AA92ACA0E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2019" name="Text Box 72">
          <a:extLst>
            <a:ext uri="{FF2B5EF4-FFF2-40B4-BE49-F238E27FC236}">
              <a16:creationId xmlns:a16="http://schemas.microsoft.com/office/drawing/2014/main" id="{E71864EE-1A51-4DB0-B5D7-C09AEAD424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47625"/>
    <xdr:sp macro="" textlink="">
      <xdr:nvSpPr>
        <xdr:cNvPr id="2020" name="Text Box 73">
          <a:extLst>
            <a:ext uri="{FF2B5EF4-FFF2-40B4-BE49-F238E27FC236}">
              <a16:creationId xmlns:a16="http://schemas.microsoft.com/office/drawing/2014/main" id="{B2D93645-5A65-4A52-9AE9-BAC00630F92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21" name="Text Box 46">
          <a:extLst>
            <a:ext uri="{FF2B5EF4-FFF2-40B4-BE49-F238E27FC236}">
              <a16:creationId xmlns:a16="http://schemas.microsoft.com/office/drawing/2014/main" id="{52145C8C-5E45-41C9-991D-0685DD8BC2E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22" name="Text Box 43">
          <a:extLst>
            <a:ext uri="{FF2B5EF4-FFF2-40B4-BE49-F238E27FC236}">
              <a16:creationId xmlns:a16="http://schemas.microsoft.com/office/drawing/2014/main" id="{D1EAA57C-DF4E-46BA-897A-35F5ED4F8B0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23" name="Text Box 46">
          <a:extLst>
            <a:ext uri="{FF2B5EF4-FFF2-40B4-BE49-F238E27FC236}">
              <a16:creationId xmlns:a16="http://schemas.microsoft.com/office/drawing/2014/main" id="{F11925AC-E260-4A81-9A6F-A160F95B78F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24" name="Text Box 43">
          <a:extLst>
            <a:ext uri="{FF2B5EF4-FFF2-40B4-BE49-F238E27FC236}">
              <a16:creationId xmlns:a16="http://schemas.microsoft.com/office/drawing/2014/main" id="{3AA34DD6-47D7-4199-934A-062480BB924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2025" name="Text Box 65">
          <a:extLst>
            <a:ext uri="{FF2B5EF4-FFF2-40B4-BE49-F238E27FC236}">
              <a16:creationId xmlns:a16="http://schemas.microsoft.com/office/drawing/2014/main" id="{E50DB96E-1FC1-4595-9E79-7303C3A88A7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2026" name="Text Box 91">
          <a:extLst>
            <a:ext uri="{FF2B5EF4-FFF2-40B4-BE49-F238E27FC236}">
              <a16:creationId xmlns:a16="http://schemas.microsoft.com/office/drawing/2014/main" id="{BFB1A035-ECFA-4DDA-86D7-9680515D2AC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2027" name="Text Box 65">
          <a:extLst>
            <a:ext uri="{FF2B5EF4-FFF2-40B4-BE49-F238E27FC236}">
              <a16:creationId xmlns:a16="http://schemas.microsoft.com/office/drawing/2014/main" id="{D43AC044-FBC0-4BB6-BA70-FCC88DF20CD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171450"/>
    <xdr:sp macro="" textlink="">
      <xdr:nvSpPr>
        <xdr:cNvPr id="2028" name="Text Box 91">
          <a:extLst>
            <a:ext uri="{FF2B5EF4-FFF2-40B4-BE49-F238E27FC236}">
              <a16:creationId xmlns:a16="http://schemas.microsoft.com/office/drawing/2014/main" id="{4FAFAA25-072E-4FF8-B334-35C67F52135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29" name="Text Box 68">
          <a:extLst>
            <a:ext uri="{FF2B5EF4-FFF2-40B4-BE49-F238E27FC236}">
              <a16:creationId xmlns:a16="http://schemas.microsoft.com/office/drawing/2014/main" id="{97FBC3D5-4FCF-4A55-9ECE-75178797631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30" name="Text Box 69">
          <a:extLst>
            <a:ext uri="{FF2B5EF4-FFF2-40B4-BE49-F238E27FC236}">
              <a16:creationId xmlns:a16="http://schemas.microsoft.com/office/drawing/2014/main" id="{3BBAE452-54F1-40EA-97E7-C07ECA978A4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31" name="Text Box 70">
          <a:extLst>
            <a:ext uri="{FF2B5EF4-FFF2-40B4-BE49-F238E27FC236}">
              <a16:creationId xmlns:a16="http://schemas.microsoft.com/office/drawing/2014/main" id="{6EA68166-587E-49C9-9EC4-FD95F81020E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32" name="Text Box 71">
          <a:extLst>
            <a:ext uri="{FF2B5EF4-FFF2-40B4-BE49-F238E27FC236}">
              <a16:creationId xmlns:a16="http://schemas.microsoft.com/office/drawing/2014/main" id="{59C37655-46EA-441C-94B9-98AA7B0806C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33" name="Text Box 72">
          <a:extLst>
            <a:ext uri="{FF2B5EF4-FFF2-40B4-BE49-F238E27FC236}">
              <a16:creationId xmlns:a16="http://schemas.microsoft.com/office/drawing/2014/main" id="{C340A297-A8FB-4F47-BF96-66BEC4D20E2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34" name="Text Box 73">
          <a:extLst>
            <a:ext uri="{FF2B5EF4-FFF2-40B4-BE49-F238E27FC236}">
              <a16:creationId xmlns:a16="http://schemas.microsoft.com/office/drawing/2014/main" id="{9E59641D-A63E-4281-8D7C-39E63B5FBDA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25EAF4B7-CA78-48D3-B501-5B32CB6CCC4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36" name="Text Box 43">
          <a:extLst>
            <a:ext uri="{FF2B5EF4-FFF2-40B4-BE49-F238E27FC236}">
              <a16:creationId xmlns:a16="http://schemas.microsoft.com/office/drawing/2014/main" id="{66E9A0A8-DA97-4FE7-9F04-D3D821FA8E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37" name="Text Box 46">
          <a:extLst>
            <a:ext uri="{FF2B5EF4-FFF2-40B4-BE49-F238E27FC236}">
              <a16:creationId xmlns:a16="http://schemas.microsoft.com/office/drawing/2014/main" id="{AC10CFE8-B584-4F44-9011-D1DE3B4510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38" name="Text Box 43">
          <a:extLst>
            <a:ext uri="{FF2B5EF4-FFF2-40B4-BE49-F238E27FC236}">
              <a16:creationId xmlns:a16="http://schemas.microsoft.com/office/drawing/2014/main" id="{2FDE7531-82A6-4F92-849F-3AB47F9C7E7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39" name="Text Box 68">
          <a:extLst>
            <a:ext uri="{FF2B5EF4-FFF2-40B4-BE49-F238E27FC236}">
              <a16:creationId xmlns:a16="http://schemas.microsoft.com/office/drawing/2014/main" id="{09511197-792B-4180-AE1E-146D0139C2D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40" name="Text Box 69">
          <a:extLst>
            <a:ext uri="{FF2B5EF4-FFF2-40B4-BE49-F238E27FC236}">
              <a16:creationId xmlns:a16="http://schemas.microsoft.com/office/drawing/2014/main" id="{B131101C-6DA1-4795-851E-95ADF14F4D0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41" name="Text Box 70">
          <a:extLst>
            <a:ext uri="{FF2B5EF4-FFF2-40B4-BE49-F238E27FC236}">
              <a16:creationId xmlns:a16="http://schemas.microsoft.com/office/drawing/2014/main" id="{EE8E86C4-C764-4FE2-8431-C78531D8C8B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42" name="Text Box 71">
          <a:extLst>
            <a:ext uri="{FF2B5EF4-FFF2-40B4-BE49-F238E27FC236}">
              <a16:creationId xmlns:a16="http://schemas.microsoft.com/office/drawing/2014/main" id="{995ADE54-8358-4A09-B410-02E66EECCFC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43" name="Text Box 72">
          <a:extLst>
            <a:ext uri="{FF2B5EF4-FFF2-40B4-BE49-F238E27FC236}">
              <a16:creationId xmlns:a16="http://schemas.microsoft.com/office/drawing/2014/main" id="{D98C7EBD-2761-4AD6-8DF6-2A42C11117B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66675"/>
    <xdr:sp macro="" textlink="">
      <xdr:nvSpPr>
        <xdr:cNvPr id="2044" name="Text Box 73">
          <a:extLst>
            <a:ext uri="{FF2B5EF4-FFF2-40B4-BE49-F238E27FC236}">
              <a16:creationId xmlns:a16="http://schemas.microsoft.com/office/drawing/2014/main" id="{1D82BC91-1F9E-483E-8457-3B3D1D73D9A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45" name="Text Box 46">
          <a:extLst>
            <a:ext uri="{FF2B5EF4-FFF2-40B4-BE49-F238E27FC236}">
              <a16:creationId xmlns:a16="http://schemas.microsoft.com/office/drawing/2014/main" id="{ED2421CC-C507-4859-9B12-BEBE36AE4E4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46" name="Text Box 43">
          <a:extLst>
            <a:ext uri="{FF2B5EF4-FFF2-40B4-BE49-F238E27FC236}">
              <a16:creationId xmlns:a16="http://schemas.microsoft.com/office/drawing/2014/main" id="{4DE98493-0F93-47EB-97F2-4149B9FD430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47" name="Text Box 46">
          <a:extLst>
            <a:ext uri="{FF2B5EF4-FFF2-40B4-BE49-F238E27FC236}">
              <a16:creationId xmlns:a16="http://schemas.microsoft.com/office/drawing/2014/main" id="{0DBA8A18-1D1F-47A6-A834-EE4D76D47A9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76200" cy="28575"/>
    <xdr:sp macro="" textlink="">
      <xdr:nvSpPr>
        <xdr:cNvPr id="2048" name="Text Box 43">
          <a:extLst>
            <a:ext uri="{FF2B5EF4-FFF2-40B4-BE49-F238E27FC236}">
              <a16:creationId xmlns:a16="http://schemas.microsoft.com/office/drawing/2014/main" id="{3A87044B-DD4D-4320-9C9D-D7DD0A8A0E0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tabSelected="1" workbookViewId="0">
      <selection activeCell="J15" sqref="J15"/>
    </sheetView>
  </sheetViews>
  <sheetFormatPr defaultRowHeight="12.75" x14ac:dyDescent="0.2"/>
  <cols>
    <col min="1" max="1" width="10.42578125" style="33" customWidth="1"/>
    <col min="2" max="2" width="28.5703125" style="33" customWidth="1"/>
    <col min="3" max="3" width="57.7109375" style="33" customWidth="1"/>
    <col min="4" max="4" width="25.7109375" style="33" customWidth="1"/>
    <col min="5" max="5" width="13.5703125" style="33" customWidth="1"/>
    <col min="6" max="6" width="14" style="33" customWidth="1"/>
    <col min="7" max="256" width="9.140625" style="33"/>
    <col min="257" max="257" width="10.42578125" style="33" customWidth="1"/>
    <col min="258" max="258" width="28.5703125" style="33" customWidth="1"/>
    <col min="259" max="259" width="57.7109375" style="33" customWidth="1"/>
    <col min="260" max="260" width="25.7109375" style="33" customWidth="1"/>
    <col min="261" max="261" width="13.5703125" style="33" customWidth="1"/>
    <col min="262" max="262" width="14" style="33" customWidth="1"/>
    <col min="263" max="512" width="9.140625" style="33"/>
    <col min="513" max="513" width="10.42578125" style="33" customWidth="1"/>
    <col min="514" max="514" width="28.5703125" style="33" customWidth="1"/>
    <col min="515" max="515" width="57.7109375" style="33" customWidth="1"/>
    <col min="516" max="516" width="25.7109375" style="33" customWidth="1"/>
    <col min="517" max="517" width="13.5703125" style="33" customWidth="1"/>
    <col min="518" max="518" width="14" style="33" customWidth="1"/>
    <col min="519" max="768" width="9.140625" style="33"/>
    <col min="769" max="769" width="10.42578125" style="33" customWidth="1"/>
    <col min="770" max="770" width="28.5703125" style="33" customWidth="1"/>
    <col min="771" max="771" width="57.7109375" style="33" customWidth="1"/>
    <col min="772" max="772" width="25.7109375" style="33" customWidth="1"/>
    <col min="773" max="773" width="13.5703125" style="33" customWidth="1"/>
    <col min="774" max="774" width="14" style="33" customWidth="1"/>
    <col min="775" max="1024" width="9.140625" style="33"/>
    <col min="1025" max="1025" width="10.42578125" style="33" customWidth="1"/>
    <col min="1026" max="1026" width="28.5703125" style="33" customWidth="1"/>
    <col min="1027" max="1027" width="57.7109375" style="33" customWidth="1"/>
    <col min="1028" max="1028" width="25.7109375" style="33" customWidth="1"/>
    <col min="1029" max="1029" width="13.5703125" style="33" customWidth="1"/>
    <col min="1030" max="1030" width="14" style="33" customWidth="1"/>
    <col min="1031" max="1280" width="9.140625" style="33"/>
    <col min="1281" max="1281" width="10.42578125" style="33" customWidth="1"/>
    <col min="1282" max="1282" width="28.5703125" style="33" customWidth="1"/>
    <col min="1283" max="1283" width="57.7109375" style="33" customWidth="1"/>
    <col min="1284" max="1284" width="25.7109375" style="33" customWidth="1"/>
    <col min="1285" max="1285" width="13.5703125" style="33" customWidth="1"/>
    <col min="1286" max="1286" width="14" style="33" customWidth="1"/>
    <col min="1287" max="1536" width="9.140625" style="33"/>
    <col min="1537" max="1537" width="10.42578125" style="33" customWidth="1"/>
    <col min="1538" max="1538" width="28.5703125" style="33" customWidth="1"/>
    <col min="1539" max="1539" width="57.7109375" style="33" customWidth="1"/>
    <col min="1540" max="1540" width="25.7109375" style="33" customWidth="1"/>
    <col min="1541" max="1541" width="13.5703125" style="33" customWidth="1"/>
    <col min="1542" max="1542" width="14" style="33" customWidth="1"/>
    <col min="1543" max="1792" width="9.140625" style="33"/>
    <col min="1793" max="1793" width="10.42578125" style="33" customWidth="1"/>
    <col min="1794" max="1794" width="28.5703125" style="33" customWidth="1"/>
    <col min="1795" max="1795" width="57.7109375" style="33" customWidth="1"/>
    <col min="1796" max="1796" width="25.7109375" style="33" customWidth="1"/>
    <col min="1797" max="1797" width="13.5703125" style="33" customWidth="1"/>
    <col min="1798" max="1798" width="14" style="33" customWidth="1"/>
    <col min="1799" max="2048" width="9.140625" style="33"/>
    <col min="2049" max="2049" width="10.42578125" style="33" customWidth="1"/>
    <col min="2050" max="2050" width="28.5703125" style="33" customWidth="1"/>
    <col min="2051" max="2051" width="57.7109375" style="33" customWidth="1"/>
    <col min="2052" max="2052" width="25.7109375" style="33" customWidth="1"/>
    <col min="2053" max="2053" width="13.5703125" style="33" customWidth="1"/>
    <col min="2054" max="2054" width="14" style="33" customWidth="1"/>
    <col min="2055" max="2304" width="9.140625" style="33"/>
    <col min="2305" max="2305" width="10.42578125" style="33" customWidth="1"/>
    <col min="2306" max="2306" width="28.5703125" style="33" customWidth="1"/>
    <col min="2307" max="2307" width="57.7109375" style="33" customWidth="1"/>
    <col min="2308" max="2308" width="25.7109375" style="33" customWidth="1"/>
    <col min="2309" max="2309" width="13.5703125" style="33" customWidth="1"/>
    <col min="2310" max="2310" width="14" style="33" customWidth="1"/>
    <col min="2311" max="2560" width="9.140625" style="33"/>
    <col min="2561" max="2561" width="10.42578125" style="33" customWidth="1"/>
    <col min="2562" max="2562" width="28.5703125" style="33" customWidth="1"/>
    <col min="2563" max="2563" width="57.7109375" style="33" customWidth="1"/>
    <col min="2564" max="2564" width="25.7109375" style="33" customWidth="1"/>
    <col min="2565" max="2565" width="13.5703125" style="33" customWidth="1"/>
    <col min="2566" max="2566" width="14" style="33" customWidth="1"/>
    <col min="2567" max="2816" width="9.140625" style="33"/>
    <col min="2817" max="2817" width="10.42578125" style="33" customWidth="1"/>
    <col min="2818" max="2818" width="28.5703125" style="33" customWidth="1"/>
    <col min="2819" max="2819" width="57.7109375" style="33" customWidth="1"/>
    <col min="2820" max="2820" width="25.7109375" style="33" customWidth="1"/>
    <col min="2821" max="2821" width="13.5703125" style="33" customWidth="1"/>
    <col min="2822" max="2822" width="14" style="33" customWidth="1"/>
    <col min="2823" max="3072" width="9.140625" style="33"/>
    <col min="3073" max="3073" width="10.42578125" style="33" customWidth="1"/>
    <col min="3074" max="3074" width="28.5703125" style="33" customWidth="1"/>
    <col min="3075" max="3075" width="57.7109375" style="33" customWidth="1"/>
    <col min="3076" max="3076" width="25.7109375" style="33" customWidth="1"/>
    <col min="3077" max="3077" width="13.5703125" style="33" customWidth="1"/>
    <col min="3078" max="3078" width="14" style="33" customWidth="1"/>
    <col min="3079" max="3328" width="9.140625" style="33"/>
    <col min="3329" max="3329" width="10.42578125" style="33" customWidth="1"/>
    <col min="3330" max="3330" width="28.5703125" style="33" customWidth="1"/>
    <col min="3331" max="3331" width="57.7109375" style="33" customWidth="1"/>
    <col min="3332" max="3332" width="25.7109375" style="33" customWidth="1"/>
    <col min="3333" max="3333" width="13.5703125" style="33" customWidth="1"/>
    <col min="3334" max="3334" width="14" style="33" customWidth="1"/>
    <col min="3335" max="3584" width="9.140625" style="33"/>
    <col min="3585" max="3585" width="10.42578125" style="33" customWidth="1"/>
    <col min="3586" max="3586" width="28.5703125" style="33" customWidth="1"/>
    <col min="3587" max="3587" width="57.7109375" style="33" customWidth="1"/>
    <col min="3588" max="3588" width="25.7109375" style="33" customWidth="1"/>
    <col min="3589" max="3589" width="13.5703125" style="33" customWidth="1"/>
    <col min="3590" max="3590" width="14" style="33" customWidth="1"/>
    <col min="3591" max="3840" width="9.140625" style="33"/>
    <col min="3841" max="3841" width="10.42578125" style="33" customWidth="1"/>
    <col min="3842" max="3842" width="28.5703125" style="33" customWidth="1"/>
    <col min="3843" max="3843" width="57.7109375" style="33" customWidth="1"/>
    <col min="3844" max="3844" width="25.7109375" style="33" customWidth="1"/>
    <col min="3845" max="3845" width="13.5703125" style="33" customWidth="1"/>
    <col min="3846" max="3846" width="14" style="33" customWidth="1"/>
    <col min="3847" max="4096" width="9.140625" style="33"/>
    <col min="4097" max="4097" width="10.42578125" style="33" customWidth="1"/>
    <col min="4098" max="4098" width="28.5703125" style="33" customWidth="1"/>
    <col min="4099" max="4099" width="57.7109375" style="33" customWidth="1"/>
    <col min="4100" max="4100" width="25.7109375" style="33" customWidth="1"/>
    <col min="4101" max="4101" width="13.5703125" style="33" customWidth="1"/>
    <col min="4102" max="4102" width="14" style="33" customWidth="1"/>
    <col min="4103" max="4352" width="9.140625" style="33"/>
    <col min="4353" max="4353" width="10.42578125" style="33" customWidth="1"/>
    <col min="4354" max="4354" width="28.5703125" style="33" customWidth="1"/>
    <col min="4355" max="4355" width="57.7109375" style="33" customWidth="1"/>
    <col min="4356" max="4356" width="25.7109375" style="33" customWidth="1"/>
    <col min="4357" max="4357" width="13.5703125" style="33" customWidth="1"/>
    <col min="4358" max="4358" width="14" style="33" customWidth="1"/>
    <col min="4359" max="4608" width="9.140625" style="33"/>
    <col min="4609" max="4609" width="10.42578125" style="33" customWidth="1"/>
    <col min="4610" max="4610" width="28.5703125" style="33" customWidth="1"/>
    <col min="4611" max="4611" width="57.7109375" style="33" customWidth="1"/>
    <col min="4612" max="4612" width="25.7109375" style="33" customWidth="1"/>
    <col min="4613" max="4613" width="13.5703125" style="33" customWidth="1"/>
    <col min="4614" max="4614" width="14" style="33" customWidth="1"/>
    <col min="4615" max="4864" width="9.140625" style="33"/>
    <col min="4865" max="4865" width="10.42578125" style="33" customWidth="1"/>
    <col min="4866" max="4866" width="28.5703125" style="33" customWidth="1"/>
    <col min="4867" max="4867" width="57.7109375" style="33" customWidth="1"/>
    <col min="4868" max="4868" width="25.7109375" style="33" customWidth="1"/>
    <col min="4869" max="4869" width="13.5703125" style="33" customWidth="1"/>
    <col min="4870" max="4870" width="14" style="33" customWidth="1"/>
    <col min="4871" max="5120" width="9.140625" style="33"/>
    <col min="5121" max="5121" width="10.42578125" style="33" customWidth="1"/>
    <col min="5122" max="5122" width="28.5703125" style="33" customWidth="1"/>
    <col min="5123" max="5123" width="57.7109375" style="33" customWidth="1"/>
    <col min="5124" max="5124" width="25.7109375" style="33" customWidth="1"/>
    <col min="5125" max="5125" width="13.5703125" style="33" customWidth="1"/>
    <col min="5126" max="5126" width="14" style="33" customWidth="1"/>
    <col min="5127" max="5376" width="9.140625" style="33"/>
    <col min="5377" max="5377" width="10.42578125" style="33" customWidth="1"/>
    <col min="5378" max="5378" width="28.5703125" style="33" customWidth="1"/>
    <col min="5379" max="5379" width="57.7109375" style="33" customWidth="1"/>
    <col min="5380" max="5380" width="25.7109375" style="33" customWidth="1"/>
    <col min="5381" max="5381" width="13.5703125" style="33" customWidth="1"/>
    <col min="5382" max="5382" width="14" style="33" customWidth="1"/>
    <col min="5383" max="5632" width="9.140625" style="33"/>
    <col min="5633" max="5633" width="10.42578125" style="33" customWidth="1"/>
    <col min="5634" max="5634" width="28.5703125" style="33" customWidth="1"/>
    <col min="5635" max="5635" width="57.7109375" style="33" customWidth="1"/>
    <col min="5636" max="5636" width="25.7109375" style="33" customWidth="1"/>
    <col min="5637" max="5637" width="13.5703125" style="33" customWidth="1"/>
    <col min="5638" max="5638" width="14" style="33" customWidth="1"/>
    <col min="5639" max="5888" width="9.140625" style="33"/>
    <col min="5889" max="5889" width="10.42578125" style="33" customWidth="1"/>
    <col min="5890" max="5890" width="28.5703125" style="33" customWidth="1"/>
    <col min="5891" max="5891" width="57.7109375" style="33" customWidth="1"/>
    <col min="5892" max="5892" width="25.7109375" style="33" customWidth="1"/>
    <col min="5893" max="5893" width="13.5703125" style="33" customWidth="1"/>
    <col min="5894" max="5894" width="14" style="33" customWidth="1"/>
    <col min="5895" max="6144" width="9.140625" style="33"/>
    <col min="6145" max="6145" width="10.42578125" style="33" customWidth="1"/>
    <col min="6146" max="6146" width="28.5703125" style="33" customWidth="1"/>
    <col min="6147" max="6147" width="57.7109375" style="33" customWidth="1"/>
    <col min="6148" max="6148" width="25.7109375" style="33" customWidth="1"/>
    <col min="6149" max="6149" width="13.5703125" style="33" customWidth="1"/>
    <col min="6150" max="6150" width="14" style="33" customWidth="1"/>
    <col min="6151" max="6400" width="9.140625" style="33"/>
    <col min="6401" max="6401" width="10.42578125" style="33" customWidth="1"/>
    <col min="6402" max="6402" width="28.5703125" style="33" customWidth="1"/>
    <col min="6403" max="6403" width="57.7109375" style="33" customWidth="1"/>
    <col min="6404" max="6404" width="25.7109375" style="33" customWidth="1"/>
    <col min="6405" max="6405" width="13.5703125" style="33" customWidth="1"/>
    <col min="6406" max="6406" width="14" style="33" customWidth="1"/>
    <col min="6407" max="6656" width="9.140625" style="33"/>
    <col min="6657" max="6657" width="10.42578125" style="33" customWidth="1"/>
    <col min="6658" max="6658" width="28.5703125" style="33" customWidth="1"/>
    <col min="6659" max="6659" width="57.7109375" style="33" customWidth="1"/>
    <col min="6660" max="6660" width="25.7109375" style="33" customWidth="1"/>
    <col min="6661" max="6661" width="13.5703125" style="33" customWidth="1"/>
    <col min="6662" max="6662" width="14" style="33" customWidth="1"/>
    <col min="6663" max="6912" width="9.140625" style="33"/>
    <col min="6913" max="6913" width="10.42578125" style="33" customWidth="1"/>
    <col min="6914" max="6914" width="28.5703125" style="33" customWidth="1"/>
    <col min="6915" max="6915" width="57.7109375" style="33" customWidth="1"/>
    <col min="6916" max="6916" width="25.7109375" style="33" customWidth="1"/>
    <col min="6917" max="6917" width="13.5703125" style="33" customWidth="1"/>
    <col min="6918" max="6918" width="14" style="33" customWidth="1"/>
    <col min="6919" max="7168" width="9.140625" style="33"/>
    <col min="7169" max="7169" width="10.42578125" style="33" customWidth="1"/>
    <col min="7170" max="7170" width="28.5703125" style="33" customWidth="1"/>
    <col min="7171" max="7171" width="57.7109375" style="33" customWidth="1"/>
    <col min="7172" max="7172" width="25.7109375" style="33" customWidth="1"/>
    <col min="7173" max="7173" width="13.5703125" style="33" customWidth="1"/>
    <col min="7174" max="7174" width="14" style="33" customWidth="1"/>
    <col min="7175" max="7424" width="9.140625" style="33"/>
    <col min="7425" max="7425" width="10.42578125" style="33" customWidth="1"/>
    <col min="7426" max="7426" width="28.5703125" style="33" customWidth="1"/>
    <col min="7427" max="7427" width="57.7109375" style="33" customWidth="1"/>
    <col min="7428" max="7428" width="25.7109375" style="33" customWidth="1"/>
    <col min="7429" max="7429" width="13.5703125" style="33" customWidth="1"/>
    <col min="7430" max="7430" width="14" style="33" customWidth="1"/>
    <col min="7431" max="7680" width="9.140625" style="33"/>
    <col min="7681" max="7681" width="10.42578125" style="33" customWidth="1"/>
    <col min="7682" max="7682" width="28.5703125" style="33" customWidth="1"/>
    <col min="7683" max="7683" width="57.7109375" style="33" customWidth="1"/>
    <col min="7684" max="7684" width="25.7109375" style="33" customWidth="1"/>
    <col min="7685" max="7685" width="13.5703125" style="33" customWidth="1"/>
    <col min="7686" max="7686" width="14" style="33" customWidth="1"/>
    <col min="7687" max="7936" width="9.140625" style="33"/>
    <col min="7937" max="7937" width="10.42578125" style="33" customWidth="1"/>
    <col min="7938" max="7938" width="28.5703125" style="33" customWidth="1"/>
    <col min="7939" max="7939" width="57.7109375" style="33" customWidth="1"/>
    <col min="7940" max="7940" width="25.7109375" style="33" customWidth="1"/>
    <col min="7941" max="7941" width="13.5703125" style="33" customWidth="1"/>
    <col min="7942" max="7942" width="14" style="33" customWidth="1"/>
    <col min="7943" max="8192" width="9.140625" style="33"/>
    <col min="8193" max="8193" width="10.42578125" style="33" customWidth="1"/>
    <col min="8194" max="8194" width="28.5703125" style="33" customWidth="1"/>
    <col min="8195" max="8195" width="57.7109375" style="33" customWidth="1"/>
    <col min="8196" max="8196" width="25.7109375" style="33" customWidth="1"/>
    <col min="8197" max="8197" width="13.5703125" style="33" customWidth="1"/>
    <col min="8198" max="8198" width="14" style="33" customWidth="1"/>
    <col min="8199" max="8448" width="9.140625" style="33"/>
    <col min="8449" max="8449" width="10.42578125" style="33" customWidth="1"/>
    <col min="8450" max="8450" width="28.5703125" style="33" customWidth="1"/>
    <col min="8451" max="8451" width="57.7109375" style="33" customWidth="1"/>
    <col min="8452" max="8452" width="25.7109375" style="33" customWidth="1"/>
    <col min="8453" max="8453" width="13.5703125" style="33" customWidth="1"/>
    <col min="8454" max="8454" width="14" style="33" customWidth="1"/>
    <col min="8455" max="8704" width="9.140625" style="33"/>
    <col min="8705" max="8705" width="10.42578125" style="33" customWidth="1"/>
    <col min="8706" max="8706" width="28.5703125" style="33" customWidth="1"/>
    <col min="8707" max="8707" width="57.7109375" style="33" customWidth="1"/>
    <col min="8708" max="8708" width="25.7109375" style="33" customWidth="1"/>
    <col min="8709" max="8709" width="13.5703125" style="33" customWidth="1"/>
    <col min="8710" max="8710" width="14" style="33" customWidth="1"/>
    <col min="8711" max="8960" width="9.140625" style="33"/>
    <col min="8961" max="8961" width="10.42578125" style="33" customWidth="1"/>
    <col min="8962" max="8962" width="28.5703125" style="33" customWidth="1"/>
    <col min="8963" max="8963" width="57.7109375" style="33" customWidth="1"/>
    <col min="8964" max="8964" width="25.7109375" style="33" customWidth="1"/>
    <col min="8965" max="8965" width="13.5703125" style="33" customWidth="1"/>
    <col min="8966" max="8966" width="14" style="33" customWidth="1"/>
    <col min="8967" max="9216" width="9.140625" style="33"/>
    <col min="9217" max="9217" width="10.42578125" style="33" customWidth="1"/>
    <col min="9218" max="9218" width="28.5703125" style="33" customWidth="1"/>
    <col min="9219" max="9219" width="57.7109375" style="33" customWidth="1"/>
    <col min="9220" max="9220" width="25.7109375" style="33" customWidth="1"/>
    <col min="9221" max="9221" width="13.5703125" style="33" customWidth="1"/>
    <col min="9222" max="9222" width="14" style="33" customWidth="1"/>
    <col min="9223" max="9472" width="9.140625" style="33"/>
    <col min="9473" max="9473" width="10.42578125" style="33" customWidth="1"/>
    <col min="9474" max="9474" width="28.5703125" style="33" customWidth="1"/>
    <col min="9475" max="9475" width="57.7109375" style="33" customWidth="1"/>
    <col min="9476" max="9476" width="25.7109375" style="33" customWidth="1"/>
    <col min="9477" max="9477" width="13.5703125" style="33" customWidth="1"/>
    <col min="9478" max="9478" width="14" style="33" customWidth="1"/>
    <col min="9479" max="9728" width="9.140625" style="33"/>
    <col min="9729" max="9729" width="10.42578125" style="33" customWidth="1"/>
    <col min="9730" max="9730" width="28.5703125" style="33" customWidth="1"/>
    <col min="9731" max="9731" width="57.7109375" style="33" customWidth="1"/>
    <col min="9732" max="9732" width="25.7109375" style="33" customWidth="1"/>
    <col min="9733" max="9733" width="13.5703125" style="33" customWidth="1"/>
    <col min="9734" max="9734" width="14" style="33" customWidth="1"/>
    <col min="9735" max="9984" width="9.140625" style="33"/>
    <col min="9985" max="9985" width="10.42578125" style="33" customWidth="1"/>
    <col min="9986" max="9986" width="28.5703125" style="33" customWidth="1"/>
    <col min="9987" max="9987" width="57.7109375" style="33" customWidth="1"/>
    <col min="9988" max="9988" width="25.7109375" style="33" customWidth="1"/>
    <col min="9989" max="9989" width="13.5703125" style="33" customWidth="1"/>
    <col min="9990" max="9990" width="14" style="33" customWidth="1"/>
    <col min="9991" max="10240" width="9.140625" style="33"/>
    <col min="10241" max="10241" width="10.42578125" style="33" customWidth="1"/>
    <col min="10242" max="10242" width="28.5703125" style="33" customWidth="1"/>
    <col min="10243" max="10243" width="57.7109375" style="33" customWidth="1"/>
    <col min="10244" max="10244" width="25.7109375" style="33" customWidth="1"/>
    <col min="10245" max="10245" width="13.5703125" style="33" customWidth="1"/>
    <col min="10246" max="10246" width="14" style="33" customWidth="1"/>
    <col min="10247" max="10496" width="9.140625" style="33"/>
    <col min="10497" max="10497" width="10.42578125" style="33" customWidth="1"/>
    <col min="10498" max="10498" width="28.5703125" style="33" customWidth="1"/>
    <col min="10499" max="10499" width="57.7109375" style="33" customWidth="1"/>
    <col min="10500" max="10500" width="25.7109375" style="33" customWidth="1"/>
    <col min="10501" max="10501" width="13.5703125" style="33" customWidth="1"/>
    <col min="10502" max="10502" width="14" style="33" customWidth="1"/>
    <col min="10503" max="10752" width="9.140625" style="33"/>
    <col min="10753" max="10753" width="10.42578125" style="33" customWidth="1"/>
    <col min="10754" max="10754" width="28.5703125" style="33" customWidth="1"/>
    <col min="10755" max="10755" width="57.7109375" style="33" customWidth="1"/>
    <col min="10756" max="10756" width="25.7109375" style="33" customWidth="1"/>
    <col min="10757" max="10757" width="13.5703125" style="33" customWidth="1"/>
    <col min="10758" max="10758" width="14" style="33" customWidth="1"/>
    <col min="10759" max="11008" width="9.140625" style="33"/>
    <col min="11009" max="11009" width="10.42578125" style="33" customWidth="1"/>
    <col min="11010" max="11010" width="28.5703125" style="33" customWidth="1"/>
    <col min="11011" max="11011" width="57.7109375" style="33" customWidth="1"/>
    <col min="11012" max="11012" width="25.7109375" style="33" customWidth="1"/>
    <col min="11013" max="11013" width="13.5703125" style="33" customWidth="1"/>
    <col min="11014" max="11014" width="14" style="33" customWidth="1"/>
    <col min="11015" max="11264" width="9.140625" style="33"/>
    <col min="11265" max="11265" width="10.42578125" style="33" customWidth="1"/>
    <col min="11266" max="11266" width="28.5703125" style="33" customWidth="1"/>
    <col min="11267" max="11267" width="57.7109375" style="33" customWidth="1"/>
    <col min="11268" max="11268" width="25.7109375" style="33" customWidth="1"/>
    <col min="11269" max="11269" width="13.5703125" style="33" customWidth="1"/>
    <col min="11270" max="11270" width="14" style="33" customWidth="1"/>
    <col min="11271" max="11520" width="9.140625" style="33"/>
    <col min="11521" max="11521" width="10.42578125" style="33" customWidth="1"/>
    <col min="11522" max="11522" width="28.5703125" style="33" customWidth="1"/>
    <col min="11523" max="11523" width="57.7109375" style="33" customWidth="1"/>
    <col min="11524" max="11524" width="25.7109375" style="33" customWidth="1"/>
    <col min="11525" max="11525" width="13.5703125" style="33" customWidth="1"/>
    <col min="11526" max="11526" width="14" style="33" customWidth="1"/>
    <col min="11527" max="11776" width="9.140625" style="33"/>
    <col min="11777" max="11777" width="10.42578125" style="33" customWidth="1"/>
    <col min="11778" max="11778" width="28.5703125" style="33" customWidth="1"/>
    <col min="11779" max="11779" width="57.7109375" style="33" customWidth="1"/>
    <col min="11780" max="11780" width="25.7109375" style="33" customWidth="1"/>
    <col min="11781" max="11781" width="13.5703125" style="33" customWidth="1"/>
    <col min="11782" max="11782" width="14" style="33" customWidth="1"/>
    <col min="11783" max="12032" width="9.140625" style="33"/>
    <col min="12033" max="12033" width="10.42578125" style="33" customWidth="1"/>
    <col min="12034" max="12034" width="28.5703125" style="33" customWidth="1"/>
    <col min="12035" max="12035" width="57.7109375" style="33" customWidth="1"/>
    <col min="12036" max="12036" width="25.7109375" style="33" customWidth="1"/>
    <col min="12037" max="12037" width="13.5703125" style="33" customWidth="1"/>
    <col min="12038" max="12038" width="14" style="33" customWidth="1"/>
    <col min="12039" max="12288" width="9.140625" style="33"/>
    <col min="12289" max="12289" width="10.42578125" style="33" customWidth="1"/>
    <col min="12290" max="12290" width="28.5703125" style="33" customWidth="1"/>
    <col min="12291" max="12291" width="57.7109375" style="33" customWidth="1"/>
    <col min="12292" max="12292" width="25.7109375" style="33" customWidth="1"/>
    <col min="12293" max="12293" width="13.5703125" style="33" customWidth="1"/>
    <col min="12294" max="12294" width="14" style="33" customWidth="1"/>
    <col min="12295" max="12544" width="9.140625" style="33"/>
    <col min="12545" max="12545" width="10.42578125" style="33" customWidth="1"/>
    <col min="12546" max="12546" width="28.5703125" style="33" customWidth="1"/>
    <col min="12547" max="12547" width="57.7109375" style="33" customWidth="1"/>
    <col min="12548" max="12548" width="25.7109375" style="33" customWidth="1"/>
    <col min="12549" max="12549" width="13.5703125" style="33" customWidth="1"/>
    <col min="12550" max="12550" width="14" style="33" customWidth="1"/>
    <col min="12551" max="12800" width="9.140625" style="33"/>
    <col min="12801" max="12801" width="10.42578125" style="33" customWidth="1"/>
    <col min="12802" max="12802" width="28.5703125" style="33" customWidth="1"/>
    <col min="12803" max="12803" width="57.7109375" style="33" customWidth="1"/>
    <col min="12804" max="12804" width="25.7109375" style="33" customWidth="1"/>
    <col min="12805" max="12805" width="13.5703125" style="33" customWidth="1"/>
    <col min="12806" max="12806" width="14" style="33" customWidth="1"/>
    <col min="12807" max="13056" width="9.140625" style="33"/>
    <col min="13057" max="13057" width="10.42578125" style="33" customWidth="1"/>
    <col min="13058" max="13058" width="28.5703125" style="33" customWidth="1"/>
    <col min="13059" max="13059" width="57.7109375" style="33" customWidth="1"/>
    <col min="13060" max="13060" width="25.7109375" style="33" customWidth="1"/>
    <col min="13061" max="13061" width="13.5703125" style="33" customWidth="1"/>
    <col min="13062" max="13062" width="14" style="33" customWidth="1"/>
    <col min="13063" max="13312" width="9.140625" style="33"/>
    <col min="13313" max="13313" width="10.42578125" style="33" customWidth="1"/>
    <col min="13314" max="13314" width="28.5703125" style="33" customWidth="1"/>
    <col min="13315" max="13315" width="57.7109375" style="33" customWidth="1"/>
    <col min="13316" max="13316" width="25.7109375" style="33" customWidth="1"/>
    <col min="13317" max="13317" width="13.5703125" style="33" customWidth="1"/>
    <col min="13318" max="13318" width="14" style="33" customWidth="1"/>
    <col min="13319" max="13568" width="9.140625" style="33"/>
    <col min="13569" max="13569" width="10.42578125" style="33" customWidth="1"/>
    <col min="13570" max="13570" width="28.5703125" style="33" customWidth="1"/>
    <col min="13571" max="13571" width="57.7109375" style="33" customWidth="1"/>
    <col min="13572" max="13572" width="25.7109375" style="33" customWidth="1"/>
    <col min="13573" max="13573" width="13.5703125" style="33" customWidth="1"/>
    <col min="13574" max="13574" width="14" style="33" customWidth="1"/>
    <col min="13575" max="13824" width="9.140625" style="33"/>
    <col min="13825" max="13825" width="10.42578125" style="33" customWidth="1"/>
    <col min="13826" max="13826" width="28.5703125" style="33" customWidth="1"/>
    <col min="13827" max="13827" width="57.7109375" style="33" customWidth="1"/>
    <col min="13828" max="13828" width="25.7109375" style="33" customWidth="1"/>
    <col min="13829" max="13829" width="13.5703125" style="33" customWidth="1"/>
    <col min="13830" max="13830" width="14" style="33" customWidth="1"/>
    <col min="13831" max="14080" width="9.140625" style="33"/>
    <col min="14081" max="14081" width="10.42578125" style="33" customWidth="1"/>
    <col min="14082" max="14082" width="28.5703125" style="33" customWidth="1"/>
    <col min="14083" max="14083" width="57.7109375" style="33" customWidth="1"/>
    <col min="14084" max="14084" width="25.7109375" style="33" customWidth="1"/>
    <col min="14085" max="14085" width="13.5703125" style="33" customWidth="1"/>
    <col min="14086" max="14086" width="14" style="33" customWidth="1"/>
    <col min="14087" max="14336" width="9.140625" style="33"/>
    <col min="14337" max="14337" width="10.42578125" style="33" customWidth="1"/>
    <col min="14338" max="14338" width="28.5703125" style="33" customWidth="1"/>
    <col min="14339" max="14339" width="57.7109375" style="33" customWidth="1"/>
    <col min="14340" max="14340" width="25.7109375" style="33" customWidth="1"/>
    <col min="14341" max="14341" width="13.5703125" style="33" customWidth="1"/>
    <col min="14342" max="14342" width="14" style="33" customWidth="1"/>
    <col min="14343" max="14592" width="9.140625" style="33"/>
    <col min="14593" max="14593" width="10.42578125" style="33" customWidth="1"/>
    <col min="14594" max="14594" width="28.5703125" style="33" customWidth="1"/>
    <col min="14595" max="14595" width="57.7109375" style="33" customWidth="1"/>
    <col min="14596" max="14596" width="25.7109375" style="33" customWidth="1"/>
    <col min="14597" max="14597" width="13.5703125" style="33" customWidth="1"/>
    <col min="14598" max="14598" width="14" style="33" customWidth="1"/>
    <col min="14599" max="14848" width="9.140625" style="33"/>
    <col min="14849" max="14849" width="10.42578125" style="33" customWidth="1"/>
    <col min="14850" max="14850" width="28.5703125" style="33" customWidth="1"/>
    <col min="14851" max="14851" width="57.7109375" style="33" customWidth="1"/>
    <col min="14852" max="14852" width="25.7109375" style="33" customWidth="1"/>
    <col min="14853" max="14853" width="13.5703125" style="33" customWidth="1"/>
    <col min="14854" max="14854" width="14" style="33" customWidth="1"/>
    <col min="14855" max="15104" width="9.140625" style="33"/>
    <col min="15105" max="15105" width="10.42578125" style="33" customWidth="1"/>
    <col min="15106" max="15106" width="28.5703125" style="33" customWidth="1"/>
    <col min="15107" max="15107" width="57.7109375" style="33" customWidth="1"/>
    <col min="15108" max="15108" width="25.7109375" style="33" customWidth="1"/>
    <col min="15109" max="15109" width="13.5703125" style="33" customWidth="1"/>
    <col min="15110" max="15110" width="14" style="33" customWidth="1"/>
    <col min="15111" max="15360" width="9.140625" style="33"/>
    <col min="15361" max="15361" width="10.42578125" style="33" customWidth="1"/>
    <col min="15362" max="15362" width="28.5703125" style="33" customWidth="1"/>
    <col min="15363" max="15363" width="57.7109375" style="33" customWidth="1"/>
    <col min="15364" max="15364" width="25.7109375" style="33" customWidth="1"/>
    <col min="15365" max="15365" width="13.5703125" style="33" customWidth="1"/>
    <col min="15366" max="15366" width="14" style="33" customWidth="1"/>
    <col min="15367" max="15616" width="9.140625" style="33"/>
    <col min="15617" max="15617" width="10.42578125" style="33" customWidth="1"/>
    <col min="15618" max="15618" width="28.5703125" style="33" customWidth="1"/>
    <col min="15619" max="15619" width="57.7109375" style="33" customWidth="1"/>
    <col min="15620" max="15620" width="25.7109375" style="33" customWidth="1"/>
    <col min="15621" max="15621" width="13.5703125" style="33" customWidth="1"/>
    <col min="15622" max="15622" width="14" style="33" customWidth="1"/>
    <col min="15623" max="15872" width="9.140625" style="33"/>
    <col min="15873" max="15873" width="10.42578125" style="33" customWidth="1"/>
    <col min="15874" max="15874" width="28.5703125" style="33" customWidth="1"/>
    <col min="15875" max="15875" width="57.7109375" style="33" customWidth="1"/>
    <col min="15876" max="15876" width="25.7109375" style="33" customWidth="1"/>
    <col min="15877" max="15877" width="13.5703125" style="33" customWidth="1"/>
    <col min="15878" max="15878" width="14" style="33" customWidth="1"/>
    <col min="15879" max="16128" width="9.140625" style="33"/>
    <col min="16129" max="16129" width="10.42578125" style="33" customWidth="1"/>
    <col min="16130" max="16130" width="28.5703125" style="33" customWidth="1"/>
    <col min="16131" max="16131" width="57.7109375" style="33" customWidth="1"/>
    <col min="16132" max="16132" width="25.7109375" style="33" customWidth="1"/>
    <col min="16133" max="16133" width="13.5703125" style="33" customWidth="1"/>
    <col min="16134" max="16134" width="14" style="33" customWidth="1"/>
    <col min="16135" max="16384" width="9.140625" style="33"/>
  </cols>
  <sheetData>
    <row r="2" spans="1:5" ht="59.25" customHeight="1" x14ac:dyDescent="0.2">
      <c r="B2" s="125" t="s">
        <v>298</v>
      </c>
      <c r="C2" s="125"/>
      <c r="D2" s="125"/>
      <c r="E2" s="34"/>
    </row>
    <row r="3" spans="1:5" ht="15" x14ac:dyDescent="0.2">
      <c r="A3" s="35"/>
      <c r="B3" s="34" t="s">
        <v>50</v>
      </c>
      <c r="C3" s="34"/>
      <c r="D3" s="34"/>
      <c r="E3" s="34"/>
    </row>
    <row r="4" spans="1:5" ht="15" x14ac:dyDescent="0.2">
      <c r="A4" s="35"/>
      <c r="B4" s="34"/>
      <c r="C4" s="34"/>
      <c r="D4" s="36"/>
    </row>
    <row r="5" spans="1:5" ht="21.75" customHeight="1" x14ac:dyDescent="0.3">
      <c r="A5" s="35"/>
      <c r="B5" s="37"/>
      <c r="C5" s="123" t="s">
        <v>80</v>
      </c>
      <c r="D5" s="124"/>
    </row>
    <row r="6" spans="1:5" x14ac:dyDescent="0.2">
      <c r="A6" s="35"/>
      <c r="B6" s="37"/>
      <c r="C6" s="37"/>
      <c r="D6" s="35"/>
    </row>
    <row r="7" spans="1:5" ht="15.75" x14ac:dyDescent="0.25">
      <c r="A7" s="38"/>
      <c r="B7" s="38"/>
      <c r="C7" s="38"/>
      <c r="D7" s="38"/>
    </row>
    <row r="8" spans="1:5" ht="15.75" x14ac:dyDescent="0.2">
      <c r="A8" s="39" t="s">
        <v>39</v>
      </c>
      <c r="B8" s="40" t="s">
        <v>55</v>
      </c>
      <c r="C8" s="41" t="s">
        <v>56</v>
      </c>
      <c r="D8" s="40" t="s">
        <v>57</v>
      </c>
    </row>
    <row r="9" spans="1:5" ht="15.75" x14ac:dyDescent="0.25">
      <c r="A9" s="42">
        <v>1</v>
      </c>
      <c r="B9" s="43">
        <v>2</v>
      </c>
      <c r="C9" s="44">
        <v>3</v>
      </c>
      <c r="D9" s="43">
        <v>4</v>
      </c>
    </row>
    <row r="10" spans="1:5" ht="15.75" x14ac:dyDescent="0.2">
      <c r="A10" s="45">
        <v>1</v>
      </c>
      <c r="B10" s="45" t="s">
        <v>51</v>
      </c>
      <c r="C10" s="46" t="s">
        <v>71</v>
      </c>
      <c r="D10" s="47">
        <f>მაღაზია!L217</f>
        <v>0</v>
      </c>
    </row>
    <row r="11" spans="1:5" ht="15.75" x14ac:dyDescent="0.2">
      <c r="A11" s="45">
        <v>2</v>
      </c>
      <c r="B11" s="45" t="s">
        <v>53</v>
      </c>
      <c r="C11" s="46" t="s">
        <v>102</v>
      </c>
      <c r="D11" s="47">
        <f>ეზო!L191</f>
        <v>0</v>
      </c>
    </row>
    <row r="12" spans="1:5" ht="15.75" x14ac:dyDescent="0.2">
      <c r="A12" s="45">
        <v>3</v>
      </c>
      <c r="B12" s="45" t="s">
        <v>54</v>
      </c>
      <c r="C12" s="46" t="s">
        <v>103</v>
      </c>
      <c r="D12" s="47">
        <f>'წყალსადენ კანალიზაცია'!L83</f>
        <v>0</v>
      </c>
    </row>
    <row r="13" spans="1:5" ht="15.75" x14ac:dyDescent="0.2">
      <c r="A13" s="45">
        <v>4</v>
      </c>
      <c r="B13" s="45" t="s">
        <v>79</v>
      </c>
      <c r="C13" s="46" t="s">
        <v>52</v>
      </c>
      <c r="D13" s="47">
        <f>ელ.ქსელი!L76</f>
        <v>0</v>
      </c>
    </row>
    <row r="14" spans="1:5" ht="15.75" x14ac:dyDescent="0.2">
      <c r="A14" s="48"/>
      <c r="B14" s="49"/>
      <c r="C14" s="50" t="s">
        <v>67</v>
      </c>
      <c r="D14" s="51">
        <f>SUM(D10:D13)</f>
        <v>0</v>
      </c>
    </row>
  </sheetData>
  <mergeCells count="2">
    <mergeCell ref="C5:D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37"/>
  <sheetViews>
    <sheetView topLeftCell="A180" workbookViewId="0">
      <selection activeCell="F192" sqref="F192:L206"/>
    </sheetView>
  </sheetViews>
  <sheetFormatPr defaultRowHeight="15" x14ac:dyDescent="0.25"/>
  <cols>
    <col min="1" max="1" width="4" style="9" customWidth="1"/>
    <col min="2" max="2" width="57.42578125" style="10" customWidth="1"/>
    <col min="3" max="3" width="9.140625" style="58"/>
    <col min="4" max="4" width="10.42578125" style="58" customWidth="1"/>
    <col min="5" max="6" width="9.140625" style="58"/>
    <col min="7" max="7" width="9.42578125" style="58" bestFit="1" customWidth="1"/>
    <col min="8" max="11" width="9.140625" style="58"/>
    <col min="12" max="12" width="18.42578125" style="58" customWidth="1"/>
    <col min="13" max="16384" width="9.140625" style="9"/>
  </cols>
  <sheetData>
    <row r="2" spans="1:12" ht="63.75" customHeight="1" x14ac:dyDescent="0.25">
      <c r="B2" s="125" t="s">
        <v>298</v>
      </c>
      <c r="C2" s="125"/>
      <c r="D2" s="125"/>
    </row>
    <row r="4" spans="1:12" x14ac:dyDescent="0.25">
      <c r="D4" s="147" t="s">
        <v>12</v>
      </c>
      <c r="E4" s="147"/>
      <c r="F4" s="147"/>
    </row>
    <row r="6" spans="1:12" ht="50.25" customHeight="1" x14ac:dyDescent="0.25">
      <c r="A6" s="148" t="s">
        <v>9</v>
      </c>
      <c r="B6" s="143" t="s">
        <v>0</v>
      </c>
      <c r="C6" s="143" t="s">
        <v>1</v>
      </c>
      <c r="D6" s="145" t="s">
        <v>2</v>
      </c>
      <c r="E6" s="146"/>
      <c r="F6" s="145" t="s">
        <v>5</v>
      </c>
      <c r="G6" s="146"/>
      <c r="H6" s="145" t="s">
        <v>8</v>
      </c>
      <c r="I6" s="146"/>
      <c r="J6" s="136" t="s">
        <v>10</v>
      </c>
      <c r="K6" s="137"/>
      <c r="L6" s="143" t="s">
        <v>7</v>
      </c>
    </row>
    <row r="7" spans="1:12" ht="80.25" customHeight="1" x14ac:dyDescent="0.25">
      <c r="A7" s="148"/>
      <c r="B7" s="144"/>
      <c r="C7" s="144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4"/>
    </row>
    <row r="8" spans="1:12" x14ac:dyDescent="0.25">
      <c r="A8" s="57">
        <v>1</v>
      </c>
      <c r="B8" s="57">
        <v>2</v>
      </c>
      <c r="C8" s="57">
        <v>3</v>
      </c>
      <c r="D8" s="57">
        <v>4</v>
      </c>
      <c r="E8" s="57">
        <v>5</v>
      </c>
      <c r="F8" s="57">
        <v>6</v>
      </c>
      <c r="G8" s="57">
        <v>7</v>
      </c>
      <c r="H8" s="57">
        <v>8</v>
      </c>
      <c r="I8" s="57">
        <v>9</v>
      </c>
      <c r="J8" s="57">
        <v>10</v>
      </c>
      <c r="K8" s="57">
        <v>11</v>
      </c>
      <c r="L8" s="57">
        <v>12</v>
      </c>
    </row>
    <row r="9" spans="1:12" ht="24" customHeight="1" x14ac:dyDescent="0.25">
      <c r="A9" s="139" t="s">
        <v>11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1"/>
    </row>
    <row r="10" spans="1:12" x14ac:dyDescent="0.25">
      <c r="A10" s="133">
        <v>1</v>
      </c>
      <c r="B10" s="59" t="s">
        <v>152</v>
      </c>
      <c r="C10" s="60" t="s">
        <v>20</v>
      </c>
      <c r="D10" s="54"/>
      <c r="E10" s="54">
        <v>20.9</v>
      </c>
      <c r="F10" s="61"/>
      <c r="G10" s="61"/>
      <c r="H10" s="61"/>
      <c r="I10" s="61"/>
      <c r="J10" s="61"/>
      <c r="K10" s="61"/>
      <c r="L10" s="61"/>
    </row>
    <row r="11" spans="1:12" x14ac:dyDescent="0.25">
      <c r="A11" s="135"/>
      <c r="B11" s="62" t="s">
        <v>15</v>
      </c>
      <c r="C11" s="56" t="s">
        <v>16</v>
      </c>
      <c r="D11" s="2">
        <v>1</v>
      </c>
      <c r="E11" s="2">
        <f>E10*D11</f>
        <v>20.9</v>
      </c>
      <c r="F11" s="63"/>
      <c r="G11" s="63"/>
      <c r="H11" s="63"/>
      <c r="I11" s="63"/>
      <c r="J11" s="63"/>
      <c r="K11" s="63"/>
      <c r="L11" s="63"/>
    </row>
    <row r="12" spans="1:12" ht="25.5" x14ac:dyDescent="0.25">
      <c r="A12" s="129">
        <v>2</v>
      </c>
      <c r="B12" s="59" t="s">
        <v>201</v>
      </c>
      <c r="C12" s="60" t="s">
        <v>13</v>
      </c>
      <c r="D12" s="54"/>
      <c r="E12" s="54">
        <v>21.3</v>
      </c>
      <c r="F12" s="61"/>
      <c r="G12" s="61"/>
      <c r="H12" s="61"/>
      <c r="I12" s="61"/>
      <c r="J12" s="61"/>
      <c r="K12" s="61"/>
      <c r="L12" s="61"/>
    </row>
    <row r="13" spans="1:12" x14ac:dyDescent="0.25">
      <c r="A13" s="128"/>
      <c r="B13" s="62" t="s">
        <v>15</v>
      </c>
      <c r="C13" s="56" t="s">
        <v>16</v>
      </c>
      <c r="D13" s="2">
        <v>1</v>
      </c>
      <c r="E13" s="2">
        <f>E12*D13</f>
        <v>21.3</v>
      </c>
      <c r="F13" s="63"/>
      <c r="G13" s="63"/>
      <c r="H13" s="63"/>
      <c r="I13" s="63"/>
      <c r="J13" s="63"/>
      <c r="K13" s="63"/>
      <c r="L13" s="63"/>
    </row>
    <row r="14" spans="1:12" x14ac:dyDescent="0.25">
      <c r="A14" s="127">
        <v>4</v>
      </c>
      <c r="B14" s="59" t="s">
        <v>202</v>
      </c>
      <c r="C14" s="60" t="s">
        <v>20</v>
      </c>
      <c r="D14" s="54"/>
      <c r="E14" s="54">
        <v>66.5</v>
      </c>
      <c r="F14" s="61"/>
      <c r="G14" s="61"/>
      <c r="H14" s="61"/>
      <c r="I14" s="61"/>
      <c r="J14" s="61"/>
      <c r="K14" s="61"/>
      <c r="L14" s="61"/>
    </row>
    <row r="15" spans="1:12" x14ac:dyDescent="0.25">
      <c r="A15" s="128"/>
      <c r="B15" s="62" t="s">
        <v>15</v>
      </c>
      <c r="C15" s="56" t="s">
        <v>16</v>
      </c>
      <c r="D15" s="2">
        <v>1</v>
      </c>
      <c r="E15" s="2">
        <f>E14*D15</f>
        <v>66.5</v>
      </c>
      <c r="F15" s="63"/>
      <c r="G15" s="63"/>
      <c r="H15" s="63"/>
      <c r="I15" s="63"/>
      <c r="J15" s="63"/>
      <c r="K15" s="63"/>
      <c r="L15" s="63"/>
    </row>
    <row r="16" spans="1:12" x14ac:dyDescent="0.25">
      <c r="A16" s="129">
        <v>5</v>
      </c>
      <c r="B16" s="59" t="s">
        <v>204</v>
      </c>
      <c r="C16" s="60" t="s">
        <v>13</v>
      </c>
      <c r="D16" s="54"/>
      <c r="E16" s="54">
        <v>14.4</v>
      </c>
      <c r="F16" s="61"/>
      <c r="G16" s="61"/>
      <c r="H16" s="61"/>
      <c r="I16" s="61"/>
      <c r="J16" s="61"/>
      <c r="K16" s="61"/>
      <c r="L16" s="61"/>
    </row>
    <row r="17" spans="1:12" x14ac:dyDescent="0.25">
      <c r="A17" s="128"/>
      <c r="B17" s="62" t="s">
        <v>15</v>
      </c>
      <c r="C17" s="56" t="s">
        <v>16</v>
      </c>
      <c r="D17" s="2">
        <v>1</v>
      </c>
      <c r="E17" s="2">
        <f>E16*D17</f>
        <v>14.4</v>
      </c>
      <c r="F17" s="63"/>
      <c r="G17" s="63"/>
      <c r="H17" s="63"/>
      <c r="I17" s="63"/>
      <c r="J17" s="63"/>
      <c r="K17" s="63"/>
      <c r="L17" s="63"/>
    </row>
    <row r="18" spans="1:12" ht="25.5" x14ac:dyDescent="0.25">
      <c r="A18" s="129">
        <v>6</v>
      </c>
      <c r="B18" s="59" t="s">
        <v>229</v>
      </c>
      <c r="C18" s="60" t="s">
        <v>13</v>
      </c>
      <c r="D18" s="54"/>
      <c r="E18" s="54">
        <v>5.95</v>
      </c>
      <c r="F18" s="61"/>
      <c r="G18" s="61"/>
      <c r="H18" s="61"/>
      <c r="I18" s="61"/>
      <c r="J18" s="61"/>
      <c r="K18" s="61"/>
      <c r="L18" s="61"/>
    </row>
    <row r="19" spans="1:12" x14ac:dyDescent="0.25">
      <c r="A19" s="128"/>
      <c r="B19" s="62" t="s">
        <v>15</v>
      </c>
      <c r="C19" s="56" t="s">
        <v>16</v>
      </c>
      <c r="D19" s="2">
        <v>1</v>
      </c>
      <c r="E19" s="2">
        <f>E18*D19</f>
        <v>5.95</v>
      </c>
      <c r="F19" s="63"/>
      <c r="G19" s="63"/>
      <c r="H19" s="63"/>
      <c r="I19" s="63"/>
      <c r="J19" s="63"/>
      <c r="K19" s="63"/>
      <c r="L19" s="63"/>
    </row>
    <row r="20" spans="1:12" ht="25.5" x14ac:dyDescent="0.25">
      <c r="A20" s="129">
        <v>7</v>
      </c>
      <c r="B20" s="59" t="s">
        <v>251</v>
      </c>
      <c r="C20" s="60" t="s">
        <v>87</v>
      </c>
      <c r="D20" s="54"/>
      <c r="E20" s="54">
        <v>2.86</v>
      </c>
      <c r="F20" s="61"/>
      <c r="G20" s="61"/>
      <c r="H20" s="61"/>
      <c r="I20" s="61"/>
      <c r="J20" s="61"/>
      <c r="K20" s="61"/>
      <c r="L20" s="61"/>
    </row>
    <row r="21" spans="1:12" x14ac:dyDescent="0.25">
      <c r="A21" s="128"/>
      <c r="B21" s="62" t="s">
        <v>15</v>
      </c>
      <c r="C21" s="56" t="s">
        <v>16</v>
      </c>
      <c r="D21" s="2">
        <v>1</v>
      </c>
      <c r="E21" s="2">
        <f>E20*D21</f>
        <v>2.86</v>
      </c>
      <c r="F21" s="63"/>
      <c r="G21" s="63"/>
      <c r="H21" s="63"/>
      <c r="I21" s="63"/>
      <c r="J21" s="63"/>
      <c r="K21" s="63"/>
      <c r="L21" s="63"/>
    </row>
    <row r="22" spans="1:12" x14ac:dyDescent="0.25">
      <c r="A22" s="138">
        <v>8</v>
      </c>
      <c r="B22" s="59" t="s">
        <v>203</v>
      </c>
      <c r="C22" s="54" t="s">
        <v>20</v>
      </c>
      <c r="D22" s="54"/>
      <c r="E22" s="54">
        <v>50.7</v>
      </c>
      <c r="F22" s="61"/>
      <c r="G22" s="61"/>
      <c r="H22" s="61"/>
      <c r="I22" s="61"/>
      <c r="J22" s="61"/>
      <c r="K22" s="61"/>
      <c r="L22" s="61"/>
    </row>
    <row r="23" spans="1:12" x14ac:dyDescent="0.25">
      <c r="A23" s="138"/>
      <c r="B23" s="62" t="s">
        <v>15</v>
      </c>
      <c r="C23" s="2" t="s">
        <v>16</v>
      </c>
      <c r="D23" s="2">
        <v>1</v>
      </c>
      <c r="E23" s="2">
        <f>E22*D23</f>
        <v>50.7</v>
      </c>
      <c r="F23" s="63"/>
      <c r="G23" s="63"/>
      <c r="H23" s="63"/>
      <c r="I23" s="63"/>
      <c r="J23" s="63"/>
      <c r="K23" s="63"/>
      <c r="L23" s="63"/>
    </row>
    <row r="24" spans="1:12" ht="25.5" x14ac:dyDescent="0.25">
      <c r="A24" s="129">
        <v>8</v>
      </c>
      <c r="B24" s="59" t="s">
        <v>37</v>
      </c>
      <c r="C24" s="60" t="s">
        <v>14</v>
      </c>
      <c r="D24" s="54"/>
      <c r="E24" s="54">
        <v>19.670000000000002</v>
      </c>
      <c r="F24" s="61"/>
      <c r="G24" s="61"/>
      <c r="H24" s="61"/>
      <c r="I24" s="61"/>
      <c r="J24" s="61"/>
      <c r="K24" s="61"/>
      <c r="L24" s="61"/>
    </row>
    <row r="25" spans="1:12" x14ac:dyDescent="0.25">
      <c r="A25" s="127"/>
      <c r="B25" s="62" t="s">
        <v>15</v>
      </c>
      <c r="C25" s="56" t="s">
        <v>16</v>
      </c>
      <c r="D25" s="2">
        <v>1</v>
      </c>
      <c r="E25" s="2">
        <f>E24*D25</f>
        <v>19.670000000000002</v>
      </c>
      <c r="F25" s="63"/>
      <c r="G25" s="63"/>
      <c r="H25" s="63"/>
      <c r="I25" s="63"/>
      <c r="J25" s="63"/>
      <c r="K25" s="63"/>
      <c r="L25" s="63"/>
    </row>
    <row r="26" spans="1:12" x14ac:dyDescent="0.25">
      <c r="A26" s="128"/>
      <c r="B26" s="62" t="s">
        <v>38</v>
      </c>
      <c r="C26" s="56" t="s">
        <v>22</v>
      </c>
      <c r="D26" s="2">
        <v>1.75</v>
      </c>
      <c r="E26" s="2">
        <f>E24*D26</f>
        <v>34.422499999999999</v>
      </c>
      <c r="F26" s="63"/>
      <c r="G26" s="63"/>
      <c r="H26" s="63"/>
      <c r="I26" s="63"/>
      <c r="J26" s="63"/>
      <c r="K26" s="63"/>
      <c r="L26" s="63"/>
    </row>
    <row r="27" spans="1:12" x14ac:dyDescent="0.25">
      <c r="A27" s="126" t="s">
        <v>108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</row>
    <row r="28" spans="1:12" ht="38.25" x14ac:dyDescent="0.25">
      <c r="A28" s="130">
        <v>1</v>
      </c>
      <c r="B28" s="59" t="s">
        <v>252</v>
      </c>
      <c r="C28" s="54" t="s">
        <v>87</v>
      </c>
      <c r="D28" s="64"/>
      <c r="E28" s="54">
        <v>0.35</v>
      </c>
      <c r="F28" s="64"/>
      <c r="G28" s="64"/>
      <c r="H28" s="64"/>
      <c r="I28" s="64"/>
      <c r="J28" s="64"/>
      <c r="K28" s="64"/>
      <c r="L28" s="64"/>
    </row>
    <row r="29" spans="1:12" x14ac:dyDescent="0.25">
      <c r="A29" s="131"/>
      <c r="B29" s="62" t="s">
        <v>15</v>
      </c>
      <c r="C29" s="2" t="s">
        <v>16</v>
      </c>
      <c r="D29" s="2">
        <v>1.1000000000000001</v>
      </c>
      <c r="E29" s="2">
        <f>E28*D29</f>
        <v>0.38500000000000001</v>
      </c>
      <c r="F29" s="63"/>
      <c r="G29" s="63"/>
      <c r="H29" s="63"/>
      <c r="I29" s="63"/>
      <c r="J29" s="63"/>
      <c r="K29" s="63"/>
      <c r="L29" s="63"/>
    </row>
    <row r="30" spans="1:12" x14ac:dyDescent="0.25">
      <c r="A30" s="132"/>
      <c r="B30" s="65" t="s">
        <v>116</v>
      </c>
      <c r="C30" s="66" t="s">
        <v>87</v>
      </c>
      <c r="D30" s="66">
        <v>1.21</v>
      </c>
      <c r="E30" s="23">
        <f>E28*D30</f>
        <v>0.42349999999999999</v>
      </c>
      <c r="F30" s="67"/>
      <c r="G30" s="23"/>
      <c r="H30" s="68"/>
      <c r="I30" s="23"/>
      <c r="J30" s="23"/>
      <c r="K30" s="23"/>
      <c r="L30" s="23"/>
    </row>
    <row r="31" spans="1:12" ht="38.25" x14ac:dyDescent="0.25">
      <c r="A31" s="142">
        <v>2</v>
      </c>
      <c r="B31" s="69" t="s">
        <v>254</v>
      </c>
      <c r="C31" s="70" t="s">
        <v>20</v>
      </c>
      <c r="D31" s="71"/>
      <c r="E31" s="72">
        <v>1.7</v>
      </c>
      <c r="F31" s="73"/>
      <c r="G31" s="74"/>
      <c r="H31" s="73"/>
      <c r="I31" s="74"/>
      <c r="J31" s="73"/>
      <c r="K31" s="73"/>
      <c r="L31" s="74"/>
    </row>
    <row r="32" spans="1:12" x14ac:dyDescent="0.25">
      <c r="A32" s="142"/>
      <c r="B32" s="75" t="s">
        <v>15</v>
      </c>
      <c r="C32" s="76" t="s">
        <v>16</v>
      </c>
      <c r="D32" s="66">
        <v>1</v>
      </c>
      <c r="E32" s="7">
        <f>E31*D32</f>
        <v>1.7</v>
      </c>
      <c r="F32" s="7"/>
      <c r="G32" s="7"/>
      <c r="H32" s="7"/>
      <c r="I32" s="7"/>
      <c r="J32" s="7"/>
      <c r="K32" s="7"/>
      <c r="L32" s="7"/>
    </row>
    <row r="33" spans="1:12" x14ac:dyDescent="0.25">
      <c r="A33" s="142"/>
      <c r="B33" s="77" t="s">
        <v>92</v>
      </c>
      <c r="C33" s="66" t="s">
        <v>87</v>
      </c>
      <c r="D33" s="7"/>
      <c r="E33" s="7">
        <f>0.35</f>
        <v>0.35</v>
      </c>
      <c r="F33" s="66"/>
      <c r="G33" s="7"/>
      <c r="H33" s="7"/>
      <c r="I33" s="7"/>
      <c r="J33" s="7"/>
      <c r="K33" s="7"/>
      <c r="L33" s="7"/>
    </row>
    <row r="34" spans="1:12" x14ac:dyDescent="0.25">
      <c r="A34" s="142"/>
      <c r="B34" s="78" t="s">
        <v>207</v>
      </c>
      <c r="C34" s="67" t="s">
        <v>22</v>
      </c>
      <c r="D34" s="67"/>
      <c r="E34" s="23">
        <f>0.03*1.05</f>
        <v>3.15E-2</v>
      </c>
      <c r="F34" s="63"/>
      <c r="G34" s="23"/>
      <c r="H34" s="23"/>
      <c r="I34" s="23"/>
      <c r="J34" s="23"/>
      <c r="K34" s="23"/>
      <c r="L34" s="23"/>
    </row>
    <row r="35" spans="1:12" x14ac:dyDescent="0.25">
      <c r="A35" s="142"/>
      <c r="B35" s="75" t="s">
        <v>208</v>
      </c>
      <c r="C35" s="2" t="s">
        <v>20</v>
      </c>
      <c r="D35" s="2">
        <v>0.08</v>
      </c>
      <c r="E35" s="2">
        <f>E31*D35</f>
        <v>0.13600000000000001</v>
      </c>
      <c r="F35" s="63"/>
      <c r="G35" s="63"/>
      <c r="H35" s="63"/>
      <c r="I35" s="63"/>
      <c r="J35" s="63"/>
      <c r="K35" s="63"/>
      <c r="L35" s="63"/>
    </row>
    <row r="36" spans="1:12" x14ac:dyDescent="0.25">
      <c r="A36" s="142"/>
      <c r="B36" s="75" t="s">
        <v>209</v>
      </c>
      <c r="C36" s="2" t="s">
        <v>87</v>
      </c>
      <c r="D36" s="2">
        <v>2E-3</v>
      </c>
      <c r="E36" s="2">
        <f>E31*D36</f>
        <v>3.3999999999999998E-3</v>
      </c>
      <c r="F36" s="63"/>
      <c r="G36" s="63"/>
      <c r="H36" s="63"/>
      <c r="I36" s="63"/>
      <c r="J36" s="63"/>
      <c r="K36" s="63"/>
      <c r="L36" s="63"/>
    </row>
    <row r="37" spans="1:12" x14ac:dyDescent="0.25">
      <c r="A37" s="142"/>
      <c r="B37" s="75" t="s">
        <v>210</v>
      </c>
      <c r="C37" s="2" t="s">
        <v>18</v>
      </c>
      <c r="D37" s="2">
        <v>0.21</v>
      </c>
      <c r="E37" s="63">
        <f>E32*D37</f>
        <v>0.35699999999999998</v>
      </c>
      <c r="F37" s="63"/>
      <c r="G37" s="63"/>
      <c r="H37" s="63"/>
      <c r="I37" s="63"/>
      <c r="J37" s="63"/>
      <c r="K37" s="63"/>
      <c r="L37" s="63"/>
    </row>
    <row r="38" spans="1:12" x14ac:dyDescent="0.25">
      <c r="A38" s="142"/>
      <c r="B38" s="75" t="s">
        <v>211</v>
      </c>
      <c r="C38" s="2" t="s">
        <v>18</v>
      </c>
      <c r="D38" s="2">
        <v>0.25</v>
      </c>
      <c r="E38" s="63">
        <f>E32*D38</f>
        <v>0.42499999999999999</v>
      </c>
      <c r="F38" s="63"/>
      <c r="G38" s="63"/>
      <c r="H38" s="63"/>
      <c r="I38" s="63"/>
      <c r="J38" s="63"/>
      <c r="K38" s="63"/>
      <c r="L38" s="63"/>
    </row>
    <row r="39" spans="1:12" x14ac:dyDescent="0.25">
      <c r="A39" s="142"/>
      <c r="B39" s="77" t="s">
        <v>17</v>
      </c>
      <c r="C39" s="76" t="s">
        <v>16</v>
      </c>
      <c r="D39" s="7">
        <v>0.25</v>
      </c>
      <c r="E39" s="7">
        <f>E31*D39</f>
        <v>0.42499999999999999</v>
      </c>
      <c r="F39" s="7"/>
      <c r="G39" s="7"/>
      <c r="H39" s="7"/>
      <c r="I39" s="7"/>
      <c r="J39" s="7"/>
      <c r="K39" s="7"/>
      <c r="L39" s="7"/>
    </row>
    <row r="40" spans="1:12" x14ac:dyDescent="0.25">
      <c r="A40" s="130"/>
      <c r="B40" s="59" t="s">
        <v>249</v>
      </c>
      <c r="C40" s="54" t="s">
        <v>13</v>
      </c>
      <c r="D40" s="54"/>
      <c r="E40" s="54">
        <v>51.7</v>
      </c>
      <c r="F40" s="61"/>
      <c r="G40" s="61"/>
      <c r="H40" s="61"/>
      <c r="I40" s="61"/>
      <c r="J40" s="61"/>
      <c r="K40" s="61"/>
      <c r="L40" s="61"/>
    </row>
    <row r="41" spans="1:12" x14ac:dyDescent="0.25">
      <c r="A41" s="131"/>
      <c r="B41" s="62" t="s">
        <v>15</v>
      </c>
      <c r="C41" s="2" t="s">
        <v>16</v>
      </c>
      <c r="D41" s="2">
        <v>1</v>
      </c>
      <c r="E41" s="2">
        <f>E40*D41</f>
        <v>51.7</v>
      </c>
      <c r="F41" s="63"/>
      <c r="G41" s="63"/>
      <c r="H41" s="63"/>
      <c r="I41" s="63"/>
      <c r="J41" s="63"/>
      <c r="K41" s="63"/>
      <c r="L41" s="63"/>
    </row>
    <row r="42" spans="1:12" x14ac:dyDescent="0.25">
      <c r="A42" s="131"/>
      <c r="B42" s="62" t="s">
        <v>250</v>
      </c>
      <c r="C42" s="2" t="s">
        <v>21</v>
      </c>
      <c r="D42" s="2">
        <v>12.5</v>
      </c>
      <c r="E42" s="2">
        <f>E40*D42</f>
        <v>646.25</v>
      </c>
      <c r="F42" s="63"/>
      <c r="G42" s="63"/>
      <c r="H42" s="63"/>
      <c r="I42" s="63"/>
      <c r="J42" s="63"/>
      <c r="K42" s="63"/>
      <c r="L42" s="63"/>
    </row>
    <row r="43" spans="1:12" x14ac:dyDescent="0.25">
      <c r="A43" s="131"/>
      <c r="B43" s="62" t="s">
        <v>29</v>
      </c>
      <c r="C43" s="2" t="s">
        <v>151</v>
      </c>
      <c r="D43" s="2"/>
      <c r="E43" s="2">
        <f>E42/40</f>
        <v>16.15625</v>
      </c>
      <c r="F43" s="63"/>
      <c r="G43" s="63"/>
      <c r="H43" s="63"/>
      <c r="I43" s="63"/>
      <c r="J43" s="63"/>
      <c r="K43" s="63"/>
      <c r="L43" s="63"/>
    </row>
    <row r="44" spans="1:12" x14ac:dyDescent="0.25">
      <c r="A44" s="132"/>
      <c r="B44" s="62" t="s">
        <v>17</v>
      </c>
      <c r="C44" s="2" t="s">
        <v>16</v>
      </c>
      <c r="D44" s="2">
        <v>0.2</v>
      </c>
      <c r="E44" s="2">
        <f>E40*D44</f>
        <v>10.340000000000002</v>
      </c>
      <c r="F44" s="63"/>
      <c r="G44" s="63"/>
      <c r="H44" s="63"/>
      <c r="I44" s="63"/>
      <c r="J44" s="63"/>
      <c r="K44" s="63"/>
      <c r="L44" s="63"/>
    </row>
    <row r="45" spans="1:12" x14ac:dyDescent="0.25">
      <c r="A45" s="133">
        <v>1</v>
      </c>
      <c r="B45" s="59" t="s">
        <v>145</v>
      </c>
      <c r="C45" s="54" t="s">
        <v>13</v>
      </c>
      <c r="D45" s="54"/>
      <c r="E45" s="54">
        <v>84.6</v>
      </c>
      <c r="F45" s="61"/>
      <c r="G45" s="61"/>
      <c r="H45" s="61"/>
      <c r="I45" s="61"/>
      <c r="J45" s="61"/>
      <c r="K45" s="61"/>
      <c r="L45" s="61"/>
    </row>
    <row r="46" spans="1:12" x14ac:dyDescent="0.25">
      <c r="A46" s="134"/>
      <c r="B46" s="62" t="s">
        <v>15</v>
      </c>
      <c r="C46" s="2" t="s">
        <v>16</v>
      </c>
      <c r="D46" s="2">
        <v>1</v>
      </c>
      <c r="E46" s="2">
        <f>E45*D46</f>
        <v>84.6</v>
      </c>
      <c r="F46" s="63"/>
      <c r="G46" s="63"/>
      <c r="H46" s="63"/>
      <c r="I46" s="63"/>
      <c r="J46" s="63"/>
      <c r="K46" s="63"/>
      <c r="L46" s="63"/>
    </row>
    <row r="47" spans="1:12" x14ac:dyDescent="0.25">
      <c r="A47" s="134"/>
      <c r="B47" s="62" t="s">
        <v>135</v>
      </c>
      <c r="C47" s="2" t="s">
        <v>21</v>
      </c>
      <c r="D47" s="2">
        <v>12.5</v>
      </c>
      <c r="E47" s="2">
        <f>E45*D47</f>
        <v>1057.5</v>
      </c>
      <c r="F47" s="63"/>
      <c r="G47" s="63"/>
      <c r="H47" s="63"/>
      <c r="I47" s="63"/>
      <c r="J47" s="63"/>
      <c r="K47" s="63"/>
      <c r="L47" s="63"/>
    </row>
    <row r="48" spans="1:12" x14ac:dyDescent="0.25">
      <c r="A48" s="134"/>
      <c r="B48" s="62" t="s">
        <v>29</v>
      </c>
      <c r="C48" s="2" t="s">
        <v>151</v>
      </c>
      <c r="D48" s="2"/>
      <c r="E48" s="2">
        <f>E47/30</f>
        <v>35.25</v>
      </c>
      <c r="F48" s="63"/>
      <c r="G48" s="63"/>
      <c r="H48" s="63"/>
      <c r="I48" s="63"/>
      <c r="J48" s="63"/>
      <c r="K48" s="63"/>
      <c r="L48" s="63"/>
    </row>
    <row r="49" spans="1:12" x14ac:dyDescent="0.25">
      <c r="A49" s="135"/>
      <c r="B49" s="62" t="s">
        <v>17</v>
      </c>
      <c r="C49" s="2" t="s">
        <v>16</v>
      </c>
      <c r="D49" s="2">
        <v>0.2</v>
      </c>
      <c r="E49" s="2">
        <f>E45*D49</f>
        <v>16.919999999999998</v>
      </c>
      <c r="F49" s="2"/>
      <c r="G49" s="63"/>
      <c r="H49" s="63"/>
      <c r="I49" s="63"/>
      <c r="J49" s="63"/>
      <c r="K49" s="63"/>
      <c r="L49" s="63"/>
    </row>
    <row r="50" spans="1:12" x14ac:dyDescent="0.25">
      <c r="A50" s="129">
        <v>2</v>
      </c>
      <c r="B50" s="59" t="s">
        <v>255</v>
      </c>
      <c r="C50" s="54" t="s">
        <v>14</v>
      </c>
      <c r="D50" s="54"/>
      <c r="E50" s="54">
        <v>1.65</v>
      </c>
      <c r="F50" s="61"/>
      <c r="G50" s="61"/>
      <c r="H50" s="61"/>
      <c r="I50" s="61"/>
      <c r="J50" s="61"/>
      <c r="K50" s="61"/>
      <c r="L50" s="61"/>
    </row>
    <row r="51" spans="1:12" x14ac:dyDescent="0.25">
      <c r="A51" s="127"/>
      <c r="B51" s="62" t="s">
        <v>15</v>
      </c>
      <c r="C51" s="2" t="s">
        <v>19</v>
      </c>
      <c r="D51" s="2"/>
      <c r="E51" s="2">
        <v>10.220000000000001</v>
      </c>
      <c r="F51" s="63"/>
      <c r="G51" s="63"/>
      <c r="H51" s="63"/>
      <c r="I51" s="63"/>
      <c r="J51" s="63"/>
      <c r="K51" s="63"/>
      <c r="L51" s="63"/>
    </row>
    <row r="52" spans="1:12" x14ac:dyDescent="0.25">
      <c r="A52" s="127"/>
      <c r="B52" s="62" t="s">
        <v>165</v>
      </c>
      <c r="C52" s="2" t="s">
        <v>14</v>
      </c>
      <c r="D52" s="2">
        <v>1.05</v>
      </c>
      <c r="E52" s="2">
        <f>E50*D52</f>
        <v>1.7324999999999999</v>
      </c>
      <c r="F52" s="63"/>
      <c r="G52" s="63"/>
      <c r="H52" s="63"/>
      <c r="I52" s="63"/>
      <c r="J52" s="63"/>
      <c r="K52" s="63"/>
      <c r="L52" s="63"/>
    </row>
    <row r="53" spans="1:12" x14ac:dyDescent="0.25">
      <c r="A53" s="127"/>
      <c r="B53" s="62" t="s">
        <v>208</v>
      </c>
      <c r="C53" s="2" t="s">
        <v>13</v>
      </c>
      <c r="D53" s="2">
        <v>2.56</v>
      </c>
      <c r="E53" s="2">
        <f>E50*D53</f>
        <v>4.2240000000000002</v>
      </c>
      <c r="F53" s="63"/>
      <c r="G53" s="63"/>
      <c r="H53" s="63"/>
      <c r="I53" s="63"/>
      <c r="J53" s="63"/>
      <c r="K53" s="63"/>
      <c r="L53" s="63"/>
    </row>
    <row r="54" spans="1:12" x14ac:dyDescent="0.25">
      <c r="A54" s="127"/>
      <c r="B54" s="62" t="s">
        <v>209</v>
      </c>
      <c r="C54" s="2" t="s">
        <v>14</v>
      </c>
      <c r="D54" s="2">
        <v>0.1</v>
      </c>
      <c r="E54" s="2">
        <f>E50*D54</f>
        <v>0.16500000000000001</v>
      </c>
      <c r="F54" s="63"/>
      <c r="G54" s="63"/>
      <c r="H54" s="63"/>
      <c r="I54" s="63"/>
      <c r="J54" s="63"/>
      <c r="K54" s="63"/>
      <c r="L54" s="63"/>
    </row>
    <row r="55" spans="1:12" x14ac:dyDescent="0.25">
      <c r="A55" s="127"/>
      <c r="B55" s="62" t="s">
        <v>256</v>
      </c>
      <c r="C55" s="2" t="s">
        <v>166</v>
      </c>
      <c r="D55" s="2"/>
      <c r="E55" s="2">
        <f>0.075*1.02</f>
        <v>7.6499999999999999E-2</v>
      </c>
      <c r="F55" s="63"/>
      <c r="G55" s="63"/>
      <c r="H55" s="63"/>
      <c r="I55" s="63"/>
      <c r="J55" s="63"/>
      <c r="K55" s="63"/>
      <c r="L55" s="63"/>
    </row>
    <row r="56" spans="1:12" x14ac:dyDescent="0.25">
      <c r="A56" s="127"/>
      <c r="B56" s="62" t="s">
        <v>215</v>
      </c>
      <c r="C56" s="2" t="s">
        <v>166</v>
      </c>
      <c r="D56" s="2"/>
      <c r="E56" s="2">
        <f>0.056*1.02</f>
        <v>5.7120000000000004E-2</v>
      </c>
      <c r="F56" s="63"/>
      <c r="G56" s="63"/>
      <c r="H56" s="63"/>
      <c r="I56" s="63"/>
      <c r="J56" s="63"/>
      <c r="K56" s="63"/>
      <c r="L56" s="63"/>
    </row>
    <row r="57" spans="1:12" x14ac:dyDescent="0.25">
      <c r="A57" s="128"/>
      <c r="B57" s="62" t="s">
        <v>17</v>
      </c>
      <c r="C57" s="2" t="s">
        <v>16</v>
      </c>
      <c r="D57" s="2">
        <v>25</v>
      </c>
      <c r="E57" s="2">
        <f>E50*D57</f>
        <v>41.25</v>
      </c>
      <c r="F57" s="63"/>
      <c r="G57" s="63"/>
      <c r="H57" s="63"/>
      <c r="I57" s="63"/>
      <c r="J57" s="63"/>
      <c r="K57" s="63"/>
      <c r="L57" s="63"/>
    </row>
    <row r="58" spans="1:12" x14ac:dyDescent="0.25">
      <c r="A58" s="129"/>
      <c r="B58" s="59" t="s">
        <v>268</v>
      </c>
      <c r="C58" s="54" t="s">
        <v>21</v>
      </c>
      <c r="D58" s="54"/>
      <c r="E58" s="61">
        <v>20</v>
      </c>
      <c r="F58" s="61"/>
      <c r="G58" s="61"/>
      <c r="H58" s="61"/>
      <c r="I58" s="61"/>
      <c r="J58" s="61"/>
      <c r="K58" s="61"/>
      <c r="L58" s="61"/>
    </row>
    <row r="59" spans="1:12" x14ac:dyDescent="0.25">
      <c r="A59" s="127"/>
      <c r="B59" s="62" t="s">
        <v>15</v>
      </c>
      <c r="C59" s="2" t="s">
        <v>265</v>
      </c>
      <c r="D59" s="2">
        <v>1</v>
      </c>
      <c r="E59" s="63">
        <f>E58*D59</f>
        <v>20</v>
      </c>
      <c r="F59" s="63"/>
      <c r="G59" s="63"/>
      <c r="H59" s="63"/>
      <c r="I59" s="63"/>
      <c r="J59" s="63"/>
      <c r="K59" s="63"/>
      <c r="L59" s="63"/>
    </row>
    <row r="60" spans="1:12" x14ac:dyDescent="0.25">
      <c r="A60" s="127"/>
      <c r="B60" s="62" t="s">
        <v>165</v>
      </c>
      <c r="C60" s="2" t="s">
        <v>14</v>
      </c>
      <c r="D60" s="2"/>
      <c r="E60" s="63">
        <f>8.2*1.05</f>
        <v>8.61</v>
      </c>
      <c r="F60" s="63"/>
      <c r="G60" s="63"/>
      <c r="H60" s="63"/>
      <c r="I60" s="63"/>
      <c r="J60" s="63"/>
      <c r="K60" s="63"/>
      <c r="L60" s="63"/>
    </row>
    <row r="61" spans="1:12" x14ac:dyDescent="0.25">
      <c r="A61" s="127"/>
      <c r="B61" s="62" t="s">
        <v>266</v>
      </c>
      <c r="C61" s="2" t="s">
        <v>166</v>
      </c>
      <c r="D61" s="2"/>
      <c r="E61" s="63">
        <f>0.02*1.02</f>
        <v>2.0400000000000001E-2</v>
      </c>
      <c r="F61" s="63"/>
      <c r="G61" s="63"/>
      <c r="H61" s="63"/>
      <c r="I61" s="63"/>
      <c r="J61" s="63"/>
      <c r="K61" s="63"/>
      <c r="L61" s="63"/>
    </row>
    <row r="62" spans="1:12" x14ac:dyDescent="0.25">
      <c r="A62" s="127"/>
      <c r="B62" s="62" t="s">
        <v>267</v>
      </c>
      <c r="C62" s="2" t="s">
        <v>166</v>
      </c>
      <c r="D62" s="2"/>
      <c r="E62" s="63">
        <f>0.249*1.05</f>
        <v>0.26145000000000002</v>
      </c>
      <c r="F62" s="63"/>
      <c r="G62" s="63"/>
      <c r="H62" s="63"/>
      <c r="I62" s="63"/>
      <c r="J62" s="63"/>
      <c r="K62" s="63"/>
      <c r="L62" s="63"/>
    </row>
    <row r="63" spans="1:12" x14ac:dyDescent="0.25">
      <c r="A63" s="127"/>
      <c r="B63" s="62" t="s">
        <v>293</v>
      </c>
      <c r="C63" s="2" t="s">
        <v>166</v>
      </c>
      <c r="D63" s="2"/>
      <c r="E63" s="63">
        <f>0.08*1.05</f>
        <v>8.4000000000000005E-2</v>
      </c>
      <c r="F63" s="63"/>
      <c r="G63" s="63"/>
      <c r="H63" s="63"/>
      <c r="I63" s="63"/>
      <c r="J63" s="63"/>
      <c r="K63" s="63"/>
      <c r="L63" s="63"/>
    </row>
    <row r="64" spans="1:12" x14ac:dyDescent="0.25">
      <c r="A64" s="127"/>
      <c r="B64" s="62" t="s">
        <v>210</v>
      </c>
      <c r="C64" s="2" t="s">
        <v>18</v>
      </c>
      <c r="D64" s="2">
        <v>0.61</v>
      </c>
      <c r="E64" s="63">
        <f>E60*D64</f>
        <v>5.2520999999999995</v>
      </c>
      <c r="F64" s="63"/>
      <c r="G64" s="63"/>
      <c r="H64" s="63"/>
      <c r="I64" s="63"/>
      <c r="J64" s="63"/>
      <c r="K64" s="63"/>
      <c r="L64" s="63"/>
    </row>
    <row r="65" spans="1:16" x14ac:dyDescent="0.25">
      <c r="A65" s="127"/>
      <c r="B65" s="62" t="s">
        <v>211</v>
      </c>
      <c r="C65" s="2" t="s">
        <v>18</v>
      </c>
      <c r="D65" s="2">
        <v>0.44</v>
      </c>
      <c r="E65" s="63">
        <f>E60*D65</f>
        <v>3.7883999999999998</v>
      </c>
      <c r="F65" s="63"/>
      <c r="G65" s="63"/>
      <c r="H65" s="63"/>
      <c r="I65" s="63"/>
      <c r="J65" s="63"/>
      <c r="K65" s="63"/>
      <c r="L65" s="63"/>
    </row>
    <row r="66" spans="1:16" x14ac:dyDescent="0.25">
      <c r="A66" s="128"/>
      <c r="B66" s="62" t="s">
        <v>17</v>
      </c>
      <c r="C66" s="2" t="s">
        <v>16</v>
      </c>
      <c r="D66" s="2">
        <v>1.51</v>
      </c>
      <c r="E66" s="63">
        <f>E58*D66</f>
        <v>30.2</v>
      </c>
      <c r="F66" s="7"/>
      <c r="G66" s="63"/>
      <c r="H66" s="63"/>
      <c r="I66" s="63"/>
      <c r="J66" s="63"/>
      <c r="K66" s="63"/>
      <c r="L66" s="63"/>
    </row>
    <row r="67" spans="1:16" ht="25.5" x14ac:dyDescent="0.25">
      <c r="A67" s="129"/>
      <c r="B67" s="59" t="s">
        <v>271</v>
      </c>
      <c r="C67" s="54" t="s">
        <v>19</v>
      </c>
      <c r="D67" s="54"/>
      <c r="E67" s="61">
        <v>18</v>
      </c>
      <c r="F67" s="79"/>
      <c r="G67" s="61"/>
      <c r="H67" s="61"/>
      <c r="I67" s="61"/>
      <c r="J67" s="61"/>
      <c r="K67" s="61"/>
      <c r="L67" s="61"/>
    </row>
    <row r="68" spans="1:16" x14ac:dyDescent="0.25">
      <c r="A68" s="127"/>
      <c r="B68" s="62" t="s">
        <v>15</v>
      </c>
      <c r="C68" s="2" t="s">
        <v>16</v>
      </c>
      <c r="D68" s="2">
        <v>1</v>
      </c>
      <c r="E68" s="2">
        <f>E67*D68</f>
        <v>18</v>
      </c>
      <c r="F68" s="63"/>
      <c r="G68" s="63"/>
      <c r="H68" s="63"/>
      <c r="I68" s="63"/>
      <c r="J68" s="63"/>
      <c r="K68" s="63"/>
      <c r="L68" s="63"/>
    </row>
    <row r="69" spans="1:16" x14ac:dyDescent="0.25">
      <c r="A69" s="127"/>
      <c r="B69" s="62" t="s">
        <v>213</v>
      </c>
      <c r="C69" s="2" t="s">
        <v>19</v>
      </c>
      <c r="D69" s="2"/>
      <c r="E69" s="2">
        <v>54.58</v>
      </c>
      <c r="F69" s="63"/>
      <c r="G69" s="63"/>
      <c r="H69" s="63"/>
      <c r="I69" s="63"/>
      <c r="J69" s="63"/>
      <c r="K69" s="63"/>
      <c r="L69" s="63"/>
    </row>
    <row r="70" spans="1:16" x14ac:dyDescent="0.25">
      <c r="A70" s="127"/>
      <c r="B70" s="62" t="s">
        <v>214</v>
      </c>
      <c r="C70" s="2" t="s">
        <v>20</v>
      </c>
      <c r="D70" s="2"/>
      <c r="E70" s="2">
        <v>1</v>
      </c>
      <c r="F70" s="2"/>
      <c r="G70" s="63"/>
      <c r="H70" s="63"/>
      <c r="I70" s="63"/>
      <c r="J70" s="63"/>
      <c r="K70" s="63"/>
      <c r="L70" s="63"/>
    </row>
    <row r="71" spans="1:16" x14ac:dyDescent="0.25">
      <c r="A71" s="127"/>
      <c r="B71" s="62" t="s">
        <v>105</v>
      </c>
      <c r="C71" s="2" t="s">
        <v>23</v>
      </c>
      <c r="D71" s="2">
        <v>0.15</v>
      </c>
      <c r="E71" s="2">
        <f>E68*D71</f>
        <v>2.6999999999999997</v>
      </c>
      <c r="F71" s="2"/>
      <c r="G71" s="63"/>
      <c r="H71" s="63"/>
      <c r="I71" s="63"/>
      <c r="J71" s="63"/>
      <c r="K71" s="63"/>
      <c r="L71" s="63"/>
    </row>
    <row r="72" spans="1:16" x14ac:dyDescent="0.25">
      <c r="A72" s="128"/>
      <c r="B72" s="62" t="s">
        <v>17</v>
      </c>
      <c r="C72" s="2" t="s">
        <v>16</v>
      </c>
      <c r="D72" s="2">
        <v>2.5</v>
      </c>
      <c r="E72" s="2">
        <f>E67*D72</f>
        <v>45</v>
      </c>
      <c r="F72" s="2"/>
      <c r="G72" s="63"/>
      <c r="H72" s="63"/>
      <c r="I72" s="63"/>
      <c r="J72" s="63"/>
      <c r="K72" s="63"/>
      <c r="L72" s="63"/>
    </row>
    <row r="73" spans="1:16" ht="25.5" x14ac:dyDescent="0.25">
      <c r="A73" s="129"/>
      <c r="B73" s="59" t="s">
        <v>269</v>
      </c>
      <c r="C73" s="54" t="s">
        <v>21</v>
      </c>
      <c r="D73" s="54"/>
      <c r="E73" s="61">
        <v>20</v>
      </c>
      <c r="F73" s="79"/>
      <c r="G73" s="61"/>
      <c r="H73" s="61"/>
      <c r="I73" s="61"/>
      <c r="J73" s="61"/>
      <c r="K73" s="61"/>
      <c r="L73" s="61"/>
    </row>
    <row r="74" spans="1:16" x14ac:dyDescent="0.25">
      <c r="A74" s="127"/>
      <c r="B74" s="62" t="s">
        <v>15</v>
      </c>
      <c r="C74" s="2" t="s">
        <v>265</v>
      </c>
      <c r="D74" s="2">
        <v>1</v>
      </c>
      <c r="E74" s="63">
        <f>E73*D74</f>
        <v>20</v>
      </c>
      <c r="F74" s="63"/>
      <c r="G74" s="63"/>
      <c r="H74" s="63"/>
      <c r="I74" s="63"/>
      <c r="J74" s="63"/>
      <c r="K74" s="63"/>
      <c r="L74" s="63"/>
    </row>
    <row r="75" spans="1:16" ht="25.5" x14ac:dyDescent="0.25">
      <c r="A75" s="127"/>
      <c r="B75" s="80" t="s">
        <v>270</v>
      </c>
      <c r="C75" s="2" t="s">
        <v>19</v>
      </c>
      <c r="D75" s="2"/>
      <c r="E75" s="63">
        <v>46</v>
      </c>
      <c r="F75" s="7"/>
      <c r="G75" s="63"/>
      <c r="H75" s="63"/>
      <c r="I75" s="63"/>
      <c r="J75" s="63"/>
      <c r="K75" s="63"/>
      <c r="L75" s="63"/>
    </row>
    <row r="76" spans="1:16" x14ac:dyDescent="0.25">
      <c r="A76" s="127"/>
      <c r="B76" s="62" t="s">
        <v>29</v>
      </c>
      <c r="C76" s="2" t="s">
        <v>18</v>
      </c>
      <c r="D76" s="2">
        <v>6</v>
      </c>
      <c r="E76" s="2">
        <f>E73*D76</f>
        <v>120</v>
      </c>
      <c r="F76" s="63"/>
      <c r="G76" s="63"/>
      <c r="H76" s="63"/>
      <c r="I76" s="63"/>
      <c r="J76" s="63"/>
      <c r="K76" s="63"/>
      <c r="L76" s="63"/>
    </row>
    <row r="77" spans="1:16" x14ac:dyDescent="0.25">
      <c r="A77" s="127"/>
      <c r="B77" s="62" t="s">
        <v>17</v>
      </c>
      <c r="C77" s="2" t="s">
        <v>16</v>
      </c>
      <c r="D77" s="2">
        <v>2</v>
      </c>
      <c r="E77" s="63">
        <f>E73*D77</f>
        <v>40</v>
      </c>
      <c r="F77" s="7"/>
      <c r="G77" s="63"/>
      <c r="H77" s="63"/>
      <c r="I77" s="63"/>
      <c r="J77" s="63"/>
      <c r="K77" s="63"/>
      <c r="L77" s="63"/>
    </row>
    <row r="78" spans="1:16" x14ac:dyDescent="0.25">
      <c r="A78" s="138">
        <v>2</v>
      </c>
      <c r="B78" s="59" t="s">
        <v>257</v>
      </c>
      <c r="C78" s="54" t="s">
        <v>20</v>
      </c>
      <c r="D78" s="54"/>
      <c r="E78" s="54">
        <v>14.6</v>
      </c>
      <c r="F78" s="61"/>
      <c r="G78" s="61"/>
      <c r="H78" s="61"/>
      <c r="I78" s="61"/>
      <c r="J78" s="61"/>
      <c r="K78" s="61"/>
      <c r="L78" s="61"/>
    </row>
    <row r="79" spans="1:16" x14ac:dyDescent="0.25">
      <c r="A79" s="138"/>
      <c r="B79" s="62" t="s">
        <v>15</v>
      </c>
      <c r="C79" s="2" t="s">
        <v>16</v>
      </c>
      <c r="D79" s="2">
        <v>1</v>
      </c>
      <c r="E79" s="2">
        <f>E78*D79</f>
        <v>14.6</v>
      </c>
      <c r="F79" s="63"/>
      <c r="G79" s="63"/>
      <c r="H79" s="63"/>
      <c r="I79" s="63"/>
      <c r="J79" s="63"/>
      <c r="K79" s="63"/>
      <c r="L79" s="63"/>
    </row>
    <row r="80" spans="1:16" x14ac:dyDescent="0.25">
      <c r="A80" s="138"/>
      <c r="B80" s="62" t="s">
        <v>25</v>
      </c>
      <c r="C80" s="2" t="s">
        <v>13</v>
      </c>
      <c r="D80" s="2">
        <v>1.05</v>
      </c>
      <c r="E80" s="2">
        <f>E78*D80</f>
        <v>15.33</v>
      </c>
      <c r="F80" s="63"/>
      <c r="G80" s="63"/>
      <c r="H80" s="63"/>
      <c r="I80" s="63"/>
      <c r="J80" s="63"/>
      <c r="K80" s="63"/>
      <c r="L80" s="63"/>
      <c r="P80" s="52"/>
    </row>
    <row r="81" spans="1:12" x14ac:dyDescent="0.25">
      <c r="A81" s="138"/>
      <c r="B81" s="62" t="s">
        <v>122</v>
      </c>
      <c r="C81" s="2" t="s">
        <v>13</v>
      </c>
      <c r="D81" s="2">
        <v>1.05</v>
      </c>
      <c r="E81" s="2">
        <f>E78*D81</f>
        <v>15.33</v>
      </c>
      <c r="F81" s="63"/>
      <c r="G81" s="63"/>
      <c r="H81" s="63"/>
      <c r="I81" s="63"/>
      <c r="J81" s="63"/>
      <c r="K81" s="63"/>
      <c r="L81" s="63"/>
    </row>
    <row r="82" spans="1:12" x14ac:dyDescent="0.25">
      <c r="A82" s="129">
        <v>3</v>
      </c>
      <c r="B82" s="59" t="s">
        <v>259</v>
      </c>
      <c r="C82" s="54" t="s">
        <v>20</v>
      </c>
      <c r="D82" s="54"/>
      <c r="E82" s="54">
        <v>22</v>
      </c>
      <c r="F82" s="61"/>
      <c r="G82" s="61"/>
      <c r="H82" s="61"/>
      <c r="I82" s="61"/>
      <c r="J82" s="61"/>
      <c r="K82" s="61"/>
      <c r="L82" s="61"/>
    </row>
    <row r="83" spans="1:12" x14ac:dyDescent="0.25">
      <c r="A83" s="127"/>
      <c r="B83" s="62" t="s">
        <v>15</v>
      </c>
      <c r="C83" s="2" t="s">
        <v>16</v>
      </c>
      <c r="D83" s="2">
        <v>1</v>
      </c>
      <c r="E83" s="2">
        <f>E82*D83</f>
        <v>22</v>
      </c>
      <c r="F83" s="63"/>
      <c r="G83" s="63"/>
      <c r="H83" s="63"/>
      <c r="I83" s="63"/>
      <c r="J83" s="63"/>
      <c r="K83" s="63"/>
      <c r="L83" s="63"/>
    </row>
    <row r="84" spans="1:12" x14ac:dyDescent="0.25">
      <c r="A84" s="127"/>
      <c r="B84" s="62" t="s">
        <v>25</v>
      </c>
      <c r="C84" s="2" t="s">
        <v>13</v>
      </c>
      <c r="D84" s="2">
        <v>2.0499999999999998</v>
      </c>
      <c r="E84" s="2">
        <f>E82*D84</f>
        <v>45.099999999999994</v>
      </c>
      <c r="F84" s="63"/>
      <c r="G84" s="63"/>
      <c r="H84" s="63"/>
      <c r="I84" s="63"/>
      <c r="J84" s="63"/>
      <c r="K84" s="63"/>
      <c r="L84" s="63"/>
    </row>
    <row r="85" spans="1:12" x14ac:dyDescent="0.25">
      <c r="A85" s="127"/>
      <c r="B85" s="62" t="s">
        <v>258</v>
      </c>
      <c r="C85" s="2" t="s">
        <v>13</v>
      </c>
      <c r="D85" s="2">
        <v>1.05</v>
      </c>
      <c r="E85" s="2">
        <f>E83*D85</f>
        <v>23.1</v>
      </c>
      <c r="F85" s="63"/>
      <c r="G85" s="63"/>
      <c r="H85" s="63"/>
      <c r="I85" s="63"/>
      <c r="J85" s="63"/>
      <c r="K85" s="63"/>
      <c r="L85" s="63"/>
    </row>
    <row r="86" spans="1:12" x14ac:dyDescent="0.25">
      <c r="A86" s="128"/>
      <c r="B86" s="62" t="s">
        <v>122</v>
      </c>
      <c r="C86" s="2" t="s">
        <v>13</v>
      </c>
      <c r="D86" s="2">
        <v>1.05</v>
      </c>
      <c r="E86" s="2">
        <f>E82*D86</f>
        <v>23.1</v>
      </c>
      <c r="F86" s="63"/>
      <c r="G86" s="63"/>
      <c r="H86" s="63"/>
      <c r="I86" s="63"/>
      <c r="J86" s="63"/>
      <c r="K86" s="63"/>
      <c r="L86" s="63"/>
    </row>
    <row r="87" spans="1:12" ht="25.5" x14ac:dyDescent="0.25">
      <c r="A87" s="129"/>
      <c r="B87" s="59" t="s">
        <v>294</v>
      </c>
      <c r="C87" s="54" t="s">
        <v>19</v>
      </c>
      <c r="D87" s="54"/>
      <c r="E87" s="54">
        <v>24</v>
      </c>
      <c r="F87" s="61"/>
      <c r="G87" s="61"/>
      <c r="H87" s="61"/>
      <c r="I87" s="61"/>
      <c r="J87" s="61"/>
      <c r="K87" s="61"/>
      <c r="L87" s="61"/>
    </row>
    <row r="88" spans="1:12" x14ac:dyDescent="0.25">
      <c r="A88" s="127"/>
      <c r="B88" s="62" t="s">
        <v>15</v>
      </c>
      <c r="C88" s="2" t="s">
        <v>16</v>
      </c>
      <c r="D88" s="2">
        <v>1</v>
      </c>
      <c r="E88" s="2">
        <f>E87*D88</f>
        <v>24</v>
      </c>
      <c r="F88" s="63"/>
      <c r="G88" s="63"/>
      <c r="H88" s="63"/>
      <c r="I88" s="63"/>
      <c r="J88" s="63"/>
      <c r="K88" s="63"/>
      <c r="L88" s="63"/>
    </row>
    <row r="89" spans="1:12" x14ac:dyDescent="0.25">
      <c r="A89" s="127"/>
      <c r="B89" s="62" t="s">
        <v>25</v>
      </c>
      <c r="C89" s="2" t="s">
        <v>13</v>
      </c>
      <c r="D89" s="2"/>
      <c r="E89" s="2">
        <v>10.56</v>
      </c>
      <c r="F89" s="63"/>
      <c r="G89" s="63"/>
      <c r="H89" s="63"/>
      <c r="I89" s="63"/>
      <c r="J89" s="63"/>
      <c r="K89" s="63"/>
      <c r="L89" s="63"/>
    </row>
    <row r="90" spans="1:12" x14ac:dyDescent="0.25">
      <c r="A90" s="127"/>
      <c r="B90" s="62" t="s">
        <v>274</v>
      </c>
      <c r="C90" s="2" t="s">
        <v>13</v>
      </c>
      <c r="D90" s="2">
        <v>1.05</v>
      </c>
      <c r="E90" s="2">
        <f>E89*D90</f>
        <v>11.088000000000001</v>
      </c>
      <c r="F90" s="63"/>
      <c r="G90" s="63"/>
      <c r="H90" s="63"/>
      <c r="I90" s="63"/>
      <c r="J90" s="63"/>
      <c r="K90" s="63"/>
      <c r="L90" s="63"/>
    </row>
    <row r="91" spans="1:12" x14ac:dyDescent="0.25">
      <c r="A91" s="128"/>
      <c r="B91" s="62" t="s">
        <v>17</v>
      </c>
      <c r="C91" s="2" t="s">
        <v>16</v>
      </c>
      <c r="D91" s="2">
        <v>0.5</v>
      </c>
      <c r="E91" s="63">
        <f>E87*D91</f>
        <v>12</v>
      </c>
      <c r="F91" s="7"/>
      <c r="G91" s="63"/>
      <c r="H91" s="63"/>
      <c r="I91" s="63"/>
      <c r="J91" s="63"/>
      <c r="K91" s="63"/>
      <c r="L91" s="63"/>
    </row>
    <row r="92" spans="1:12" ht="15.75" customHeight="1" x14ac:dyDescent="0.25">
      <c r="A92" s="129"/>
      <c r="B92" s="59" t="s">
        <v>261</v>
      </c>
      <c r="C92" s="54" t="s">
        <v>20</v>
      </c>
      <c r="D92" s="54"/>
      <c r="E92" s="54">
        <v>42.25</v>
      </c>
      <c r="F92" s="61"/>
      <c r="G92" s="61"/>
      <c r="H92" s="61"/>
      <c r="I92" s="61"/>
      <c r="J92" s="61"/>
      <c r="K92" s="61"/>
      <c r="L92" s="61"/>
    </row>
    <row r="93" spans="1:12" x14ac:dyDescent="0.25">
      <c r="A93" s="127"/>
      <c r="B93" s="62" t="s">
        <v>15</v>
      </c>
      <c r="C93" s="2" t="s">
        <v>16</v>
      </c>
      <c r="D93" s="2">
        <v>1</v>
      </c>
      <c r="E93" s="2">
        <f>E92*D93</f>
        <v>42.25</v>
      </c>
      <c r="F93" s="63"/>
      <c r="G93" s="63"/>
      <c r="H93" s="63"/>
      <c r="I93" s="63"/>
      <c r="J93" s="63"/>
      <c r="K93" s="63"/>
      <c r="L93" s="63"/>
    </row>
    <row r="94" spans="1:12" x14ac:dyDescent="0.25">
      <c r="A94" s="127"/>
      <c r="B94" s="62" t="s">
        <v>262</v>
      </c>
      <c r="C94" s="2" t="s">
        <v>13</v>
      </c>
      <c r="D94" s="2">
        <v>1.05</v>
      </c>
      <c r="E94" s="2">
        <f>E92*D94</f>
        <v>44.362500000000004</v>
      </c>
      <c r="F94" s="63"/>
      <c r="G94" s="63"/>
      <c r="H94" s="63"/>
      <c r="I94" s="63"/>
      <c r="J94" s="63"/>
      <c r="K94" s="63"/>
      <c r="L94" s="63"/>
    </row>
    <row r="95" spans="1:12" x14ac:dyDescent="0.25">
      <c r="A95" s="127"/>
      <c r="B95" s="62" t="s">
        <v>263</v>
      </c>
      <c r="C95" s="2" t="s">
        <v>18</v>
      </c>
      <c r="D95" s="2">
        <v>8</v>
      </c>
      <c r="E95" s="2">
        <f>E92*D95</f>
        <v>338</v>
      </c>
      <c r="F95" s="63"/>
      <c r="G95" s="63"/>
      <c r="H95" s="63"/>
      <c r="I95" s="63"/>
      <c r="J95" s="63"/>
      <c r="K95" s="63"/>
      <c r="L95" s="63"/>
    </row>
    <row r="96" spans="1:12" x14ac:dyDescent="0.25">
      <c r="A96" s="128"/>
      <c r="B96" s="62" t="s">
        <v>17</v>
      </c>
      <c r="C96" s="2" t="s">
        <v>16</v>
      </c>
      <c r="D96" s="2">
        <v>0.5</v>
      </c>
      <c r="E96" s="2">
        <f>E92*D96</f>
        <v>21.125</v>
      </c>
      <c r="F96" s="2"/>
      <c r="G96" s="63"/>
      <c r="H96" s="63"/>
      <c r="I96" s="63"/>
      <c r="J96" s="63"/>
      <c r="K96" s="63"/>
      <c r="L96" s="63"/>
    </row>
    <row r="97" spans="1:12" x14ac:dyDescent="0.25">
      <c r="A97" s="129"/>
      <c r="B97" s="59" t="s">
        <v>275</v>
      </c>
      <c r="C97" s="54" t="s">
        <v>20</v>
      </c>
      <c r="D97" s="54"/>
      <c r="E97" s="54">
        <v>27</v>
      </c>
      <c r="F97" s="61"/>
      <c r="G97" s="61"/>
      <c r="H97" s="61"/>
      <c r="I97" s="61"/>
      <c r="J97" s="61"/>
      <c r="K97" s="61"/>
      <c r="L97" s="61"/>
    </row>
    <row r="98" spans="1:12" x14ac:dyDescent="0.25">
      <c r="A98" s="127"/>
      <c r="B98" s="62" t="s">
        <v>15</v>
      </c>
      <c r="C98" s="2" t="s">
        <v>16</v>
      </c>
      <c r="D98" s="2">
        <v>1</v>
      </c>
      <c r="E98" s="2">
        <f>E97*D98</f>
        <v>27</v>
      </c>
      <c r="F98" s="63"/>
      <c r="G98" s="63"/>
      <c r="H98" s="63"/>
      <c r="I98" s="63"/>
      <c r="J98" s="63"/>
      <c r="K98" s="63"/>
      <c r="L98" s="63"/>
    </row>
    <row r="99" spans="1:12" x14ac:dyDescent="0.25">
      <c r="A99" s="127"/>
      <c r="B99" s="62" t="s">
        <v>264</v>
      </c>
      <c r="C99" s="2" t="s">
        <v>13</v>
      </c>
      <c r="D99" s="2">
        <v>1.05</v>
      </c>
      <c r="E99" s="2">
        <f>E97*D99</f>
        <v>28.35</v>
      </c>
      <c r="F99" s="63"/>
      <c r="G99" s="63"/>
      <c r="H99" s="63"/>
      <c r="I99" s="63"/>
      <c r="J99" s="63"/>
      <c r="K99" s="63"/>
      <c r="L99" s="63"/>
    </row>
    <row r="100" spans="1:12" x14ac:dyDescent="0.25">
      <c r="A100" s="127"/>
      <c r="B100" s="62" t="s">
        <v>263</v>
      </c>
      <c r="C100" s="2" t="s">
        <v>18</v>
      </c>
      <c r="D100" s="2">
        <v>8</v>
      </c>
      <c r="E100" s="2">
        <f>E97*D100</f>
        <v>216</v>
      </c>
      <c r="F100" s="63"/>
      <c r="G100" s="63"/>
      <c r="H100" s="63"/>
      <c r="I100" s="63"/>
      <c r="J100" s="63"/>
      <c r="K100" s="63"/>
      <c r="L100" s="63"/>
    </row>
    <row r="101" spans="1:12" x14ac:dyDescent="0.25">
      <c r="A101" s="128"/>
      <c r="B101" s="62" t="s">
        <v>17</v>
      </c>
      <c r="C101" s="2" t="s">
        <v>16</v>
      </c>
      <c r="D101" s="2">
        <v>0.5</v>
      </c>
      <c r="E101" s="2">
        <f>E97*D101</f>
        <v>13.5</v>
      </c>
      <c r="F101" s="2"/>
      <c r="G101" s="63"/>
      <c r="H101" s="63"/>
      <c r="I101" s="63"/>
      <c r="J101" s="63"/>
      <c r="K101" s="63"/>
      <c r="L101" s="63"/>
    </row>
    <row r="102" spans="1:12" ht="25.5" x14ac:dyDescent="0.25">
      <c r="A102" s="129">
        <v>3</v>
      </c>
      <c r="B102" s="59" t="s">
        <v>195</v>
      </c>
      <c r="C102" s="54" t="s">
        <v>13</v>
      </c>
      <c r="D102" s="54"/>
      <c r="E102" s="54">
        <v>2.4</v>
      </c>
      <c r="F102" s="61"/>
      <c r="G102" s="61"/>
      <c r="H102" s="61"/>
      <c r="I102" s="61"/>
      <c r="J102" s="61"/>
      <c r="K102" s="61"/>
      <c r="L102" s="61"/>
    </row>
    <row r="103" spans="1:12" x14ac:dyDescent="0.25">
      <c r="A103" s="127"/>
      <c r="B103" s="62" t="s">
        <v>15</v>
      </c>
      <c r="C103" s="2" t="s">
        <v>16</v>
      </c>
      <c r="D103" s="2">
        <v>1</v>
      </c>
      <c r="E103" s="2">
        <f>E102*D103</f>
        <v>2.4</v>
      </c>
      <c r="F103" s="63"/>
      <c r="G103" s="63"/>
      <c r="H103" s="63"/>
      <c r="I103" s="63"/>
      <c r="J103" s="63"/>
      <c r="K103" s="63"/>
      <c r="L103" s="63"/>
    </row>
    <row r="104" spans="1:12" x14ac:dyDescent="0.25">
      <c r="A104" s="127"/>
      <c r="B104" s="62" t="s">
        <v>25</v>
      </c>
      <c r="C104" s="2" t="s">
        <v>13</v>
      </c>
      <c r="D104" s="2">
        <v>1.05</v>
      </c>
      <c r="E104" s="2">
        <f>E102*D104</f>
        <v>2.52</v>
      </c>
      <c r="F104" s="63"/>
      <c r="G104" s="63"/>
      <c r="H104" s="63"/>
      <c r="I104" s="63"/>
      <c r="J104" s="63"/>
      <c r="K104" s="63"/>
      <c r="L104" s="63"/>
    </row>
    <row r="105" spans="1:12" x14ac:dyDescent="0.25">
      <c r="A105" s="133">
        <v>4</v>
      </c>
      <c r="B105" s="59" t="s">
        <v>146</v>
      </c>
      <c r="C105" s="54" t="s">
        <v>13</v>
      </c>
      <c r="D105" s="54"/>
      <c r="E105" s="54">
        <v>113.5</v>
      </c>
      <c r="F105" s="61"/>
      <c r="G105" s="61"/>
      <c r="H105" s="61"/>
      <c r="I105" s="61"/>
      <c r="J105" s="61"/>
      <c r="K105" s="61"/>
      <c r="L105" s="61"/>
    </row>
    <row r="106" spans="1:12" x14ac:dyDescent="0.25">
      <c r="A106" s="134"/>
      <c r="B106" s="62" t="s">
        <v>15</v>
      </c>
      <c r="C106" s="2" t="s">
        <v>16</v>
      </c>
      <c r="D106" s="2">
        <v>1</v>
      </c>
      <c r="E106" s="2">
        <f>E105*D106</f>
        <v>113.5</v>
      </c>
      <c r="F106" s="63"/>
      <c r="G106" s="63"/>
      <c r="H106" s="63"/>
      <c r="I106" s="63"/>
      <c r="J106" s="63"/>
      <c r="K106" s="63"/>
      <c r="L106" s="63"/>
    </row>
    <row r="107" spans="1:12" x14ac:dyDescent="0.25">
      <c r="A107" s="134"/>
      <c r="B107" s="62" t="s">
        <v>129</v>
      </c>
      <c r="C107" s="2" t="s">
        <v>13</v>
      </c>
      <c r="D107" s="2">
        <v>1.05</v>
      </c>
      <c r="E107" s="2">
        <f>E105*D107</f>
        <v>119.17500000000001</v>
      </c>
      <c r="F107" s="63"/>
      <c r="G107" s="63"/>
      <c r="H107" s="63"/>
      <c r="I107" s="63"/>
      <c r="J107" s="63"/>
      <c r="K107" s="63"/>
      <c r="L107" s="63"/>
    </row>
    <row r="108" spans="1:12" x14ac:dyDescent="0.25">
      <c r="A108" s="135"/>
      <c r="B108" s="81" t="s">
        <v>17</v>
      </c>
      <c r="C108" s="55" t="s">
        <v>16</v>
      </c>
      <c r="D108" s="55">
        <v>0.2</v>
      </c>
      <c r="E108" s="55">
        <f>E105*D108</f>
        <v>22.700000000000003</v>
      </c>
      <c r="F108" s="2"/>
      <c r="G108" s="82"/>
      <c r="H108" s="82"/>
      <c r="I108" s="82"/>
      <c r="J108" s="82"/>
      <c r="K108" s="82"/>
      <c r="L108" s="82"/>
    </row>
    <row r="109" spans="1:12" ht="25.5" x14ac:dyDescent="0.25">
      <c r="A109" s="133">
        <v>5</v>
      </c>
      <c r="B109" s="59" t="s">
        <v>147</v>
      </c>
      <c r="C109" s="54" t="s">
        <v>13</v>
      </c>
      <c r="D109" s="2"/>
      <c r="E109" s="54">
        <v>157.75</v>
      </c>
      <c r="F109" s="63"/>
      <c r="G109" s="63"/>
      <c r="H109" s="63"/>
      <c r="I109" s="63"/>
      <c r="J109" s="63"/>
      <c r="K109" s="63"/>
      <c r="L109" s="63"/>
    </row>
    <row r="110" spans="1:12" x14ac:dyDescent="0.25">
      <c r="A110" s="134"/>
      <c r="B110" s="62" t="s">
        <v>15</v>
      </c>
      <c r="C110" s="2" t="s">
        <v>16</v>
      </c>
      <c r="D110" s="2">
        <v>1</v>
      </c>
      <c r="E110" s="2">
        <f>E109*D110</f>
        <v>157.75</v>
      </c>
      <c r="F110" s="63"/>
      <c r="G110" s="63"/>
      <c r="H110" s="63"/>
      <c r="I110" s="63"/>
      <c r="J110" s="63"/>
      <c r="K110" s="63"/>
      <c r="L110" s="63"/>
    </row>
    <row r="111" spans="1:12" x14ac:dyDescent="0.25">
      <c r="A111" s="134"/>
      <c r="B111" s="62" t="s">
        <v>24</v>
      </c>
      <c r="C111" s="2" t="s">
        <v>14</v>
      </c>
      <c r="D111" s="2">
        <v>3.2000000000000001E-2</v>
      </c>
      <c r="E111" s="2">
        <f>D111*E109</f>
        <v>5.048</v>
      </c>
      <c r="F111" s="63"/>
      <c r="G111" s="63"/>
      <c r="H111" s="63"/>
      <c r="I111" s="63"/>
      <c r="J111" s="63"/>
      <c r="K111" s="63"/>
      <c r="L111" s="63"/>
    </row>
    <row r="112" spans="1:12" x14ac:dyDescent="0.25">
      <c r="A112" s="135"/>
      <c r="B112" s="62" t="s">
        <v>17</v>
      </c>
      <c r="C112" s="2" t="s">
        <v>16</v>
      </c>
      <c r="D112" s="2">
        <v>0.2</v>
      </c>
      <c r="E112" s="2">
        <f>E109*D112</f>
        <v>31.55</v>
      </c>
      <c r="F112" s="2"/>
      <c r="G112" s="63"/>
      <c r="H112" s="63"/>
      <c r="I112" s="63"/>
      <c r="J112" s="63"/>
      <c r="K112" s="63"/>
      <c r="L112" s="63"/>
    </row>
    <row r="113" spans="1:12" ht="25.5" x14ac:dyDescent="0.25">
      <c r="A113" s="133">
        <v>6</v>
      </c>
      <c r="B113" s="59" t="s">
        <v>150</v>
      </c>
      <c r="C113" s="54" t="s">
        <v>19</v>
      </c>
      <c r="D113" s="54"/>
      <c r="E113" s="54">
        <v>42.6</v>
      </c>
      <c r="F113" s="61"/>
      <c r="G113" s="61"/>
      <c r="H113" s="61"/>
      <c r="I113" s="61"/>
      <c r="J113" s="61"/>
      <c r="K113" s="61"/>
      <c r="L113" s="61"/>
    </row>
    <row r="114" spans="1:12" x14ac:dyDescent="0.25">
      <c r="A114" s="134"/>
      <c r="B114" s="62" t="s">
        <v>15</v>
      </c>
      <c r="C114" s="2" t="s">
        <v>16</v>
      </c>
      <c r="D114" s="2">
        <v>1</v>
      </c>
      <c r="E114" s="2">
        <f>E113*D114</f>
        <v>42.6</v>
      </c>
      <c r="F114" s="63"/>
      <c r="G114" s="63"/>
      <c r="H114" s="63"/>
      <c r="I114" s="63"/>
      <c r="J114" s="63"/>
      <c r="K114" s="63"/>
      <c r="L114" s="63"/>
    </row>
    <row r="115" spans="1:12" x14ac:dyDescent="0.25">
      <c r="A115" s="134"/>
      <c r="B115" s="62" t="s">
        <v>24</v>
      </c>
      <c r="C115" s="2" t="s">
        <v>14</v>
      </c>
      <c r="D115" s="2">
        <v>1.2E-2</v>
      </c>
      <c r="E115" s="2">
        <f>D115*E113</f>
        <v>0.51119999999999999</v>
      </c>
      <c r="F115" s="63"/>
      <c r="G115" s="63"/>
      <c r="H115" s="63"/>
      <c r="I115" s="63"/>
      <c r="J115" s="63"/>
      <c r="K115" s="63"/>
      <c r="L115" s="63"/>
    </row>
    <row r="116" spans="1:12" x14ac:dyDescent="0.25">
      <c r="A116" s="135"/>
      <c r="B116" s="62" t="s">
        <v>17</v>
      </c>
      <c r="C116" s="2" t="s">
        <v>16</v>
      </c>
      <c r="D116" s="2">
        <v>0.1</v>
      </c>
      <c r="E116" s="2">
        <f>E113*D116</f>
        <v>4.2600000000000007</v>
      </c>
      <c r="F116" s="2"/>
      <c r="G116" s="63"/>
      <c r="H116" s="63"/>
      <c r="I116" s="63"/>
      <c r="J116" s="63"/>
      <c r="K116" s="63"/>
      <c r="L116" s="63"/>
    </row>
    <row r="117" spans="1:12" ht="25.5" x14ac:dyDescent="0.25">
      <c r="A117" s="133">
        <v>7</v>
      </c>
      <c r="B117" s="59" t="s">
        <v>148</v>
      </c>
      <c r="C117" s="83" t="s">
        <v>13</v>
      </c>
      <c r="D117" s="83"/>
      <c r="E117" s="54">
        <f>E102</f>
        <v>2.4</v>
      </c>
      <c r="F117" s="84"/>
      <c r="G117" s="84"/>
      <c r="H117" s="84"/>
      <c r="I117" s="84"/>
      <c r="J117" s="84"/>
      <c r="K117" s="84"/>
      <c r="L117" s="84"/>
    </row>
    <row r="118" spans="1:12" x14ac:dyDescent="0.25">
      <c r="A118" s="134"/>
      <c r="B118" s="62" t="s">
        <v>15</v>
      </c>
      <c r="C118" s="2" t="s">
        <v>16</v>
      </c>
      <c r="D118" s="2">
        <v>1</v>
      </c>
      <c r="E118" s="2">
        <f>E117*D118</f>
        <v>2.4</v>
      </c>
      <c r="F118" s="63"/>
      <c r="G118" s="63"/>
      <c r="H118" s="63"/>
      <c r="I118" s="63"/>
      <c r="J118" s="63"/>
      <c r="K118" s="63"/>
      <c r="L118" s="63"/>
    </row>
    <row r="119" spans="1:12" x14ac:dyDescent="0.25">
      <c r="A119" s="134"/>
      <c r="B119" s="62" t="s">
        <v>26</v>
      </c>
      <c r="C119" s="2" t="s">
        <v>23</v>
      </c>
      <c r="D119" s="2">
        <v>0.15</v>
      </c>
      <c r="E119" s="2">
        <f>E117*D119</f>
        <v>0.36</v>
      </c>
      <c r="F119" s="63"/>
      <c r="G119" s="63"/>
      <c r="H119" s="63"/>
      <c r="I119" s="63"/>
      <c r="J119" s="63"/>
      <c r="K119" s="63"/>
      <c r="L119" s="63"/>
    </row>
    <row r="120" spans="1:12" x14ac:dyDescent="0.25">
      <c r="A120" s="134"/>
      <c r="B120" s="62" t="s">
        <v>27</v>
      </c>
      <c r="C120" s="2" t="s">
        <v>18</v>
      </c>
      <c r="D120" s="2">
        <v>1.2</v>
      </c>
      <c r="E120" s="2">
        <f>E117*D120</f>
        <v>2.88</v>
      </c>
      <c r="F120" s="63"/>
      <c r="G120" s="63"/>
      <c r="H120" s="63"/>
      <c r="I120" s="63"/>
      <c r="J120" s="63"/>
      <c r="K120" s="63"/>
      <c r="L120" s="63"/>
    </row>
    <row r="121" spans="1:12" x14ac:dyDescent="0.25">
      <c r="A121" s="134"/>
      <c r="B121" s="62" t="s">
        <v>28</v>
      </c>
      <c r="C121" s="2" t="s">
        <v>23</v>
      </c>
      <c r="D121" s="2">
        <v>0.4</v>
      </c>
      <c r="E121" s="2">
        <f>E117*D121</f>
        <v>0.96</v>
      </c>
      <c r="F121" s="63"/>
      <c r="G121" s="63"/>
      <c r="H121" s="63"/>
      <c r="I121" s="63"/>
      <c r="J121" s="63"/>
      <c r="K121" s="63"/>
      <c r="L121" s="63"/>
    </row>
    <row r="122" spans="1:12" x14ac:dyDescent="0.25">
      <c r="A122" s="135"/>
      <c r="B122" s="62" t="s">
        <v>17</v>
      </c>
      <c r="C122" s="2" t="s">
        <v>16</v>
      </c>
      <c r="D122" s="2">
        <v>0.3</v>
      </c>
      <c r="E122" s="2">
        <f>E117*D122</f>
        <v>0.72</v>
      </c>
      <c r="F122" s="2"/>
      <c r="G122" s="63"/>
      <c r="H122" s="63"/>
      <c r="I122" s="63"/>
      <c r="J122" s="63"/>
      <c r="K122" s="63"/>
      <c r="L122" s="63"/>
    </row>
    <row r="123" spans="1:12" ht="25.5" x14ac:dyDescent="0.25">
      <c r="A123" s="133">
        <v>8</v>
      </c>
      <c r="B123" s="59" t="s">
        <v>260</v>
      </c>
      <c r="C123" s="83" t="s">
        <v>13</v>
      </c>
      <c r="D123" s="83"/>
      <c r="E123" s="54">
        <v>2.2999999999999998</v>
      </c>
      <c r="F123" s="84"/>
      <c r="G123" s="84"/>
      <c r="H123" s="84"/>
      <c r="I123" s="84"/>
      <c r="J123" s="84"/>
      <c r="K123" s="84"/>
      <c r="L123" s="84"/>
    </row>
    <row r="124" spans="1:12" x14ac:dyDescent="0.25">
      <c r="A124" s="134"/>
      <c r="B124" s="62" t="s">
        <v>15</v>
      </c>
      <c r="C124" s="2" t="s">
        <v>16</v>
      </c>
      <c r="D124" s="2">
        <v>1</v>
      </c>
      <c r="E124" s="2">
        <f>E123*D124</f>
        <v>2.2999999999999998</v>
      </c>
      <c r="F124" s="63"/>
      <c r="G124" s="63"/>
      <c r="H124" s="63"/>
      <c r="I124" s="63"/>
      <c r="J124" s="63"/>
      <c r="K124" s="63"/>
      <c r="L124" s="63"/>
    </row>
    <row r="125" spans="1:12" x14ac:dyDescent="0.25">
      <c r="A125" s="134"/>
      <c r="B125" s="62" t="s">
        <v>26</v>
      </c>
      <c r="C125" s="2" t="s">
        <v>23</v>
      </c>
      <c r="D125" s="2">
        <v>0.15</v>
      </c>
      <c r="E125" s="2">
        <f>E123*D125</f>
        <v>0.34499999999999997</v>
      </c>
      <c r="F125" s="63"/>
      <c r="G125" s="63"/>
      <c r="H125" s="63"/>
      <c r="I125" s="63"/>
      <c r="J125" s="63"/>
      <c r="K125" s="63"/>
      <c r="L125" s="63"/>
    </row>
    <row r="126" spans="1:12" x14ac:dyDescent="0.25">
      <c r="A126" s="134"/>
      <c r="B126" s="62" t="s">
        <v>27</v>
      </c>
      <c r="C126" s="2" t="s">
        <v>18</v>
      </c>
      <c r="D126" s="2">
        <v>1.2</v>
      </c>
      <c r="E126" s="2">
        <f>E123*D126</f>
        <v>2.76</v>
      </c>
      <c r="F126" s="63"/>
      <c r="G126" s="63"/>
      <c r="H126" s="63"/>
      <c r="I126" s="63"/>
      <c r="J126" s="63"/>
      <c r="K126" s="63"/>
      <c r="L126" s="63"/>
    </row>
    <row r="127" spans="1:12" x14ac:dyDescent="0.25">
      <c r="A127" s="134"/>
      <c r="B127" s="62" t="s">
        <v>28</v>
      </c>
      <c r="C127" s="2" t="s">
        <v>23</v>
      </c>
      <c r="D127" s="2">
        <v>0.4</v>
      </c>
      <c r="E127" s="2">
        <f>E123*D127</f>
        <v>0.91999999999999993</v>
      </c>
      <c r="F127" s="63"/>
      <c r="G127" s="63"/>
      <c r="H127" s="63"/>
      <c r="I127" s="63"/>
      <c r="J127" s="63"/>
      <c r="K127" s="63"/>
      <c r="L127" s="63"/>
    </row>
    <row r="128" spans="1:12" x14ac:dyDescent="0.25">
      <c r="A128" s="135"/>
      <c r="B128" s="62" t="s">
        <v>17</v>
      </c>
      <c r="C128" s="2" t="s">
        <v>16</v>
      </c>
      <c r="D128" s="2">
        <v>0.3</v>
      </c>
      <c r="E128" s="2">
        <f>E123*D128</f>
        <v>0.69</v>
      </c>
      <c r="F128" s="2"/>
      <c r="G128" s="63"/>
      <c r="H128" s="63"/>
      <c r="I128" s="63"/>
      <c r="J128" s="63"/>
      <c r="K128" s="63"/>
      <c r="L128" s="63"/>
    </row>
    <row r="129" spans="1:12" ht="25.5" x14ac:dyDescent="0.25">
      <c r="A129" s="133">
        <v>8</v>
      </c>
      <c r="B129" s="59" t="s">
        <v>295</v>
      </c>
      <c r="C129" s="83" t="s">
        <v>13</v>
      </c>
      <c r="D129" s="83"/>
      <c r="E129" s="83">
        <v>215.2</v>
      </c>
      <c r="F129" s="84"/>
      <c r="G129" s="84"/>
      <c r="H129" s="84"/>
      <c r="I129" s="84"/>
      <c r="J129" s="84"/>
      <c r="K129" s="84"/>
      <c r="L129" s="84"/>
    </row>
    <row r="130" spans="1:12" x14ac:dyDescent="0.25">
      <c r="A130" s="134"/>
      <c r="B130" s="62" t="s">
        <v>15</v>
      </c>
      <c r="C130" s="2" t="s">
        <v>16</v>
      </c>
      <c r="D130" s="2">
        <v>1</v>
      </c>
      <c r="E130" s="2">
        <f>E129*D130</f>
        <v>215.2</v>
      </c>
      <c r="F130" s="63"/>
      <c r="G130" s="63"/>
      <c r="H130" s="63"/>
      <c r="I130" s="63"/>
      <c r="J130" s="63"/>
      <c r="K130" s="63"/>
      <c r="L130" s="63"/>
    </row>
    <row r="131" spans="1:12" x14ac:dyDescent="0.25">
      <c r="A131" s="134"/>
      <c r="B131" s="62" t="s">
        <v>26</v>
      </c>
      <c r="C131" s="2" t="s">
        <v>23</v>
      </c>
      <c r="D131" s="2">
        <v>0.15</v>
      </c>
      <c r="E131" s="2">
        <f>E129*D131</f>
        <v>32.279999999999994</v>
      </c>
      <c r="F131" s="63"/>
      <c r="G131" s="63"/>
      <c r="H131" s="63"/>
      <c r="I131" s="63"/>
      <c r="J131" s="63"/>
      <c r="K131" s="63"/>
      <c r="L131" s="63"/>
    </row>
    <row r="132" spans="1:12" x14ac:dyDescent="0.25">
      <c r="A132" s="134"/>
      <c r="B132" s="62" t="s">
        <v>27</v>
      </c>
      <c r="C132" s="2" t="s">
        <v>18</v>
      </c>
      <c r="D132" s="2">
        <v>1.2</v>
      </c>
      <c r="E132" s="2">
        <f>E129*D132</f>
        <v>258.23999999999995</v>
      </c>
      <c r="F132" s="63"/>
      <c r="G132" s="63"/>
      <c r="H132" s="63"/>
      <c r="I132" s="63"/>
      <c r="J132" s="63"/>
      <c r="K132" s="63"/>
      <c r="L132" s="63"/>
    </row>
    <row r="133" spans="1:12" x14ac:dyDescent="0.25">
      <c r="A133" s="134"/>
      <c r="B133" s="62" t="s">
        <v>28</v>
      </c>
      <c r="C133" s="2" t="s">
        <v>23</v>
      </c>
      <c r="D133" s="2">
        <v>0.4</v>
      </c>
      <c r="E133" s="2">
        <f>E129*D133</f>
        <v>86.08</v>
      </c>
      <c r="F133" s="63"/>
      <c r="G133" s="63"/>
      <c r="H133" s="63"/>
      <c r="I133" s="63"/>
      <c r="J133" s="63"/>
      <c r="K133" s="63"/>
      <c r="L133" s="63"/>
    </row>
    <row r="134" spans="1:12" x14ac:dyDescent="0.25">
      <c r="A134" s="135"/>
      <c r="B134" s="62" t="s">
        <v>17</v>
      </c>
      <c r="C134" s="2" t="s">
        <v>16</v>
      </c>
      <c r="D134" s="2">
        <v>0.3</v>
      </c>
      <c r="E134" s="2">
        <f>E129*D134</f>
        <v>64.559999999999988</v>
      </c>
      <c r="F134" s="2"/>
      <c r="G134" s="63"/>
      <c r="H134" s="63"/>
      <c r="I134" s="63"/>
      <c r="J134" s="63"/>
      <c r="K134" s="63"/>
      <c r="L134" s="63"/>
    </row>
    <row r="135" spans="1:12" ht="38.25" x14ac:dyDescent="0.25">
      <c r="A135" s="133">
        <v>9</v>
      </c>
      <c r="B135" s="59" t="s">
        <v>248</v>
      </c>
      <c r="C135" s="54" t="s">
        <v>19</v>
      </c>
      <c r="D135" s="54"/>
      <c r="E135" s="54">
        <f>42.5+16.4</f>
        <v>58.9</v>
      </c>
      <c r="F135" s="61"/>
      <c r="G135" s="61"/>
      <c r="H135" s="61"/>
      <c r="I135" s="61"/>
      <c r="J135" s="61"/>
      <c r="K135" s="61"/>
      <c r="L135" s="61"/>
    </row>
    <row r="136" spans="1:12" x14ac:dyDescent="0.25">
      <c r="A136" s="134"/>
      <c r="B136" s="62" t="s">
        <v>15</v>
      </c>
      <c r="C136" s="2" t="s">
        <v>16</v>
      </c>
      <c r="D136" s="2">
        <v>1</v>
      </c>
      <c r="E136" s="2">
        <f>E135*D136</f>
        <v>58.9</v>
      </c>
      <c r="F136" s="63"/>
      <c r="G136" s="63"/>
      <c r="H136" s="63"/>
      <c r="I136" s="63"/>
      <c r="J136" s="63"/>
      <c r="K136" s="63"/>
      <c r="L136" s="63"/>
    </row>
    <row r="137" spans="1:12" x14ac:dyDescent="0.25">
      <c r="A137" s="134"/>
      <c r="B137" s="62" t="s">
        <v>26</v>
      </c>
      <c r="C137" s="2" t="s">
        <v>23</v>
      </c>
      <c r="D137" s="2">
        <v>0.05</v>
      </c>
      <c r="E137" s="2">
        <f>E135*D137</f>
        <v>2.9450000000000003</v>
      </c>
      <c r="F137" s="63"/>
      <c r="G137" s="63"/>
      <c r="H137" s="63"/>
      <c r="I137" s="63"/>
      <c r="J137" s="63"/>
      <c r="K137" s="63"/>
      <c r="L137" s="63"/>
    </row>
    <row r="138" spans="1:12" x14ac:dyDescent="0.25">
      <c r="A138" s="134"/>
      <c r="B138" s="62" t="s">
        <v>27</v>
      </c>
      <c r="C138" s="2" t="s">
        <v>18</v>
      </c>
      <c r="D138" s="2">
        <v>0.4</v>
      </c>
      <c r="E138" s="2">
        <f>E135*D138</f>
        <v>23.560000000000002</v>
      </c>
      <c r="F138" s="63"/>
      <c r="G138" s="63"/>
      <c r="H138" s="63"/>
      <c r="I138" s="63"/>
      <c r="J138" s="63"/>
      <c r="K138" s="63"/>
      <c r="L138" s="63"/>
    </row>
    <row r="139" spans="1:12" x14ac:dyDescent="0.25">
      <c r="A139" s="134"/>
      <c r="B139" s="62" t="s">
        <v>28</v>
      </c>
      <c r="C139" s="2" t="s">
        <v>23</v>
      </c>
      <c r="D139" s="2">
        <v>0.08</v>
      </c>
      <c r="E139" s="2">
        <f>E135*D139</f>
        <v>4.7119999999999997</v>
      </c>
      <c r="F139" s="63"/>
      <c r="G139" s="63"/>
      <c r="H139" s="63"/>
      <c r="I139" s="63"/>
      <c r="J139" s="63"/>
      <c r="K139" s="63"/>
      <c r="L139" s="63"/>
    </row>
    <row r="140" spans="1:12" x14ac:dyDescent="0.25">
      <c r="A140" s="134"/>
      <c r="B140" s="62" t="s">
        <v>136</v>
      </c>
      <c r="C140" s="2" t="s">
        <v>19</v>
      </c>
      <c r="D140" s="2">
        <v>1.05</v>
      </c>
      <c r="E140" s="2">
        <f>E135*D140</f>
        <v>61.844999999999999</v>
      </c>
      <c r="F140" s="63"/>
      <c r="G140" s="63"/>
      <c r="H140" s="63"/>
      <c r="I140" s="63"/>
      <c r="J140" s="63"/>
      <c r="K140" s="63"/>
      <c r="L140" s="63"/>
    </row>
    <row r="141" spans="1:12" x14ac:dyDescent="0.25">
      <c r="A141" s="135"/>
      <c r="B141" s="62" t="s">
        <v>17</v>
      </c>
      <c r="C141" s="2" t="s">
        <v>16</v>
      </c>
      <c r="D141" s="2">
        <v>0.5</v>
      </c>
      <c r="E141" s="2">
        <f>E135*D141</f>
        <v>29.45</v>
      </c>
      <c r="F141" s="2"/>
      <c r="G141" s="63"/>
      <c r="H141" s="63"/>
      <c r="I141" s="63"/>
      <c r="J141" s="63"/>
      <c r="K141" s="63"/>
      <c r="L141" s="63"/>
    </row>
    <row r="142" spans="1:12" ht="25.5" x14ac:dyDescent="0.25">
      <c r="A142" s="133">
        <v>10</v>
      </c>
      <c r="B142" s="59" t="s">
        <v>133</v>
      </c>
      <c r="C142" s="83" t="s">
        <v>13</v>
      </c>
      <c r="D142" s="83"/>
      <c r="E142" s="83">
        <v>45.87</v>
      </c>
      <c r="F142" s="84"/>
      <c r="G142" s="84"/>
      <c r="H142" s="84"/>
      <c r="I142" s="84"/>
      <c r="J142" s="84"/>
      <c r="K142" s="84"/>
      <c r="L142" s="84"/>
    </row>
    <row r="143" spans="1:12" x14ac:dyDescent="0.25">
      <c r="A143" s="134"/>
      <c r="B143" s="62" t="s">
        <v>15</v>
      </c>
      <c r="C143" s="2" t="s">
        <v>16</v>
      </c>
      <c r="D143" s="2">
        <v>1</v>
      </c>
      <c r="E143" s="2">
        <f>E142*D143</f>
        <v>45.87</v>
      </c>
      <c r="F143" s="63"/>
      <c r="G143" s="63"/>
      <c r="H143" s="63"/>
      <c r="I143" s="63"/>
      <c r="J143" s="63"/>
      <c r="K143" s="63"/>
      <c r="L143" s="82"/>
    </row>
    <row r="144" spans="1:12" x14ac:dyDescent="0.25">
      <c r="A144" s="134"/>
      <c r="B144" s="62" t="s">
        <v>90</v>
      </c>
      <c r="C144" s="2" t="s">
        <v>23</v>
      </c>
      <c r="D144" s="2">
        <v>0.4</v>
      </c>
      <c r="E144" s="2">
        <f>E142*D144</f>
        <v>18.347999999999999</v>
      </c>
      <c r="F144" s="63"/>
      <c r="G144" s="63"/>
      <c r="H144" s="63"/>
      <c r="I144" s="63"/>
      <c r="J144" s="63"/>
      <c r="K144" s="63"/>
      <c r="L144" s="82"/>
    </row>
    <row r="145" spans="1:12" x14ac:dyDescent="0.25">
      <c r="A145" s="135"/>
      <c r="B145" s="62" t="s">
        <v>17</v>
      </c>
      <c r="C145" s="2" t="s">
        <v>16</v>
      </c>
      <c r="D145" s="2">
        <v>0.3</v>
      </c>
      <c r="E145" s="2">
        <f>E142*D145</f>
        <v>13.760999999999999</v>
      </c>
      <c r="F145" s="2"/>
      <c r="G145" s="63"/>
      <c r="H145" s="63"/>
      <c r="I145" s="63"/>
      <c r="J145" s="63"/>
      <c r="K145" s="63"/>
      <c r="L145" s="82"/>
    </row>
    <row r="146" spans="1:12" ht="25.5" x14ac:dyDescent="0.25">
      <c r="A146" s="133">
        <v>11</v>
      </c>
      <c r="B146" s="59" t="s">
        <v>134</v>
      </c>
      <c r="C146" s="83" t="s">
        <v>13</v>
      </c>
      <c r="D146" s="83"/>
      <c r="E146" s="83">
        <v>32.200000000000003</v>
      </c>
      <c r="F146" s="84"/>
      <c r="G146" s="84"/>
      <c r="H146" s="84"/>
      <c r="I146" s="84"/>
      <c r="J146" s="84"/>
      <c r="K146" s="84"/>
      <c r="L146" s="84"/>
    </row>
    <row r="147" spans="1:12" x14ac:dyDescent="0.25">
      <c r="A147" s="134"/>
      <c r="B147" s="62" t="s">
        <v>15</v>
      </c>
      <c r="C147" s="2" t="s">
        <v>16</v>
      </c>
      <c r="D147" s="2">
        <v>1</v>
      </c>
      <c r="E147" s="2">
        <f>E146*D147</f>
        <v>32.200000000000003</v>
      </c>
      <c r="F147" s="63"/>
      <c r="G147" s="63"/>
      <c r="H147" s="63"/>
      <c r="I147" s="63"/>
      <c r="J147" s="63"/>
      <c r="K147" s="63"/>
      <c r="L147" s="63"/>
    </row>
    <row r="148" spans="1:12" x14ac:dyDescent="0.25">
      <c r="A148" s="134"/>
      <c r="B148" s="62" t="s">
        <v>153</v>
      </c>
      <c r="C148" s="2" t="s">
        <v>13</v>
      </c>
      <c r="D148" s="2">
        <v>1.05</v>
      </c>
      <c r="E148" s="2">
        <f>E146*D148</f>
        <v>33.81</v>
      </c>
      <c r="F148" s="63"/>
      <c r="G148" s="63"/>
      <c r="H148" s="63"/>
      <c r="I148" s="63"/>
      <c r="J148" s="63"/>
      <c r="K148" s="63"/>
      <c r="L148" s="63"/>
    </row>
    <row r="149" spans="1:12" x14ac:dyDescent="0.25">
      <c r="A149" s="134"/>
      <c r="B149" s="62" t="s">
        <v>29</v>
      </c>
      <c r="C149" s="2" t="s">
        <v>18</v>
      </c>
      <c r="D149" s="2">
        <v>8</v>
      </c>
      <c r="E149" s="2">
        <f>E146*D149</f>
        <v>257.60000000000002</v>
      </c>
      <c r="F149" s="63"/>
      <c r="G149" s="63"/>
      <c r="H149" s="63"/>
      <c r="I149" s="63"/>
      <c r="J149" s="63"/>
      <c r="K149" s="63"/>
      <c r="L149" s="63"/>
    </row>
    <row r="150" spans="1:12" x14ac:dyDescent="0.25">
      <c r="A150" s="135"/>
      <c r="B150" s="62" t="s">
        <v>17</v>
      </c>
      <c r="C150" s="2" t="s">
        <v>16</v>
      </c>
      <c r="D150" s="2">
        <v>1</v>
      </c>
      <c r="E150" s="2">
        <f>E146*D150</f>
        <v>32.200000000000003</v>
      </c>
      <c r="F150" s="2"/>
      <c r="G150" s="63"/>
      <c r="H150" s="63"/>
      <c r="I150" s="63"/>
      <c r="J150" s="63"/>
      <c r="K150" s="63"/>
      <c r="L150" s="82"/>
    </row>
    <row r="151" spans="1:12" ht="38.25" x14ac:dyDescent="0.25">
      <c r="A151" s="133"/>
      <c r="B151" s="59" t="s">
        <v>276</v>
      </c>
      <c r="C151" s="83" t="s">
        <v>19</v>
      </c>
      <c r="D151" s="83"/>
      <c r="E151" s="83">
        <v>24</v>
      </c>
      <c r="F151" s="84"/>
      <c r="G151" s="84"/>
      <c r="H151" s="84"/>
      <c r="I151" s="84"/>
      <c r="J151" s="84"/>
      <c r="K151" s="84"/>
      <c r="L151" s="84"/>
    </row>
    <row r="152" spans="1:12" x14ac:dyDescent="0.25">
      <c r="A152" s="134"/>
      <c r="B152" s="62" t="s">
        <v>15</v>
      </c>
      <c r="C152" s="2" t="s">
        <v>16</v>
      </c>
      <c r="D152" s="2">
        <v>1</v>
      </c>
      <c r="E152" s="2">
        <f>E151*D152</f>
        <v>24</v>
      </c>
      <c r="F152" s="63"/>
      <c r="G152" s="63"/>
      <c r="H152" s="63"/>
      <c r="I152" s="63"/>
      <c r="J152" s="63"/>
      <c r="K152" s="63"/>
      <c r="L152" s="63"/>
    </row>
    <row r="153" spans="1:12" x14ac:dyDescent="0.25">
      <c r="A153" s="134"/>
      <c r="B153" s="62" t="s">
        <v>153</v>
      </c>
      <c r="C153" s="2" t="s">
        <v>13</v>
      </c>
      <c r="D153" s="2"/>
      <c r="E153" s="2">
        <f>10.56</f>
        <v>10.56</v>
      </c>
      <c r="F153" s="63"/>
      <c r="G153" s="63"/>
      <c r="H153" s="63"/>
      <c r="I153" s="63"/>
      <c r="J153" s="63"/>
      <c r="K153" s="63"/>
      <c r="L153" s="63"/>
    </row>
    <row r="154" spans="1:12" x14ac:dyDescent="0.25">
      <c r="A154" s="134"/>
      <c r="B154" s="62" t="s">
        <v>29</v>
      </c>
      <c r="C154" s="2" t="s">
        <v>18</v>
      </c>
      <c r="D154" s="2">
        <v>4</v>
      </c>
      <c r="E154" s="2">
        <f>E151*D154</f>
        <v>96</v>
      </c>
      <c r="F154" s="63"/>
      <c r="G154" s="63"/>
      <c r="H154" s="63"/>
      <c r="I154" s="63"/>
      <c r="J154" s="63"/>
      <c r="K154" s="63"/>
      <c r="L154" s="63"/>
    </row>
    <row r="155" spans="1:12" x14ac:dyDescent="0.25">
      <c r="A155" s="135"/>
      <c r="B155" s="62" t="s">
        <v>17</v>
      </c>
      <c r="C155" s="2" t="s">
        <v>16</v>
      </c>
      <c r="D155" s="2">
        <v>0.5</v>
      </c>
      <c r="E155" s="2">
        <f>E151*D155</f>
        <v>12</v>
      </c>
      <c r="F155" s="2"/>
      <c r="G155" s="63"/>
      <c r="H155" s="63"/>
      <c r="I155" s="63"/>
      <c r="J155" s="63"/>
      <c r="K155" s="63"/>
      <c r="L155" s="82"/>
    </row>
    <row r="156" spans="1:12" ht="25.5" x14ac:dyDescent="0.25">
      <c r="A156" s="133">
        <v>12</v>
      </c>
      <c r="B156" s="59" t="s">
        <v>149</v>
      </c>
      <c r="C156" s="54" t="s">
        <v>13</v>
      </c>
      <c r="D156" s="54"/>
      <c r="E156" s="54">
        <v>120.5</v>
      </c>
      <c r="F156" s="61"/>
      <c r="G156" s="61"/>
      <c r="H156" s="61"/>
      <c r="I156" s="61"/>
      <c r="J156" s="61"/>
      <c r="K156" s="61"/>
      <c r="L156" s="61"/>
    </row>
    <row r="157" spans="1:12" x14ac:dyDescent="0.25">
      <c r="A157" s="134"/>
      <c r="B157" s="62" t="s">
        <v>15</v>
      </c>
      <c r="C157" s="2" t="s">
        <v>16</v>
      </c>
      <c r="D157" s="2">
        <v>1</v>
      </c>
      <c r="E157" s="2">
        <f>E156*D157</f>
        <v>120.5</v>
      </c>
      <c r="F157" s="63"/>
      <c r="G157" s="63"/>
      <c r="H157" s="63"/>
      <c r="I157" s="63"/>
      <c r="J157" s="63"/>
      <c r="K157" s="63"/>
      <c r="L157" s="63"/>
    </row>
    <row r="158" spans="1:12" x14ac:dyDescent="0.25">
      <c r="A158" s="134"/>
      <c r="B158" s="62" t="s">
        <v>73</v>
      </c>
      <c r="C158" s="2" t="s">
        <v>13</v>
      </c>
      <c r="D158" s="2">
        <v>1.05</v>
      </c>
      <c r="E158" s="2">
        <f>E156*D158</f>
        <v>126.52500000000001</v>
      </c>
      <c r="F158" s="63"/>
      <c r="G158" s="63"/>
      <c r="H158" s="63"/>
      <c r="I158" s="63"/>
      <c r="J158" s="63"/>
      <c r="K158" s="63"/>
      <c r="L158" s="63"/>
    </row>
    <row r="159" spans="1:12" x14ac:dyDescent="0.25">
      <c r="A159" s="134"/>
      <c r="B159" s="62" t="s">
        <v>29</v>
      </c>
      <c r="C159" s="2" t="s">
        <v>18</v>
      </c>
      <c r="D159" s="2">
        <v>8</v>
      </c>
      <c r="E159" s="2">
        <f>E156*D159</f>
        <v>964</v>
      </c>
      <c r="F159" s="63"/>
      <c r="G159" s="63"/>
      <c r="H159" s="63"/>
      <c r="I159" s="63"/>
      <c r="J159" s="63"/>
      <c r="K159" s="63"/>
      <c r="L159" s="63"/>
    </row>
    <row r="160" spans="1:12" x14ac:dyDescent="0.25">
      <c r="A160" s="135"/>
      <c r="B160" s="62" t="s">
        <v>17</v>
      </c>
      <c r="C160" s="2" t="s">
        <v>16</v>
      </c>
      <c r="D160" s="2">
        <v>0.3</v>
      </c>
      <c r="E160" s="2">
        <f>E156*D160</f>
        <v>36.15</v>
      </c>
      <c r="F160" s="2"/>
      <c r="G160" s="63"/>
      <c r="H160" s="63"/>
      <c r="I160" s="63"/>
      <c r="J160" s="63"/>
      <c r="K160" s="63"/>
      <c r="L160" s="63"/>
    </row>
    <row r="161" spans="1:12" x14ac:dyDescent="0.25">
      <c r="A161" s="138">
        <v>13</v>
      </c>
      <c r="B161" s="59" t="s">
        <v>137</v>
      </c>
      <c r="C161" s="54" t="s">
        <v>13</v>
      </c>
      <c r="D161" s="54"/>
      <c r="E161" s="54">
        <v>14</v>
      </c>
      <c r="F161" s="61"/>
      <c r="G161" s="61"/>
      <c r="H161" s="61"/>
      <c r="I161" s="61"/>
      <c r="J161" s="61"/>
      <c r="K161" s="61"/>
      <c r="L161" s="61"/>
    </row>
    <row r="162" spans="1:12" x14ac:dyDescent="0.25">
      <c r="A162" s="138"/>
      <c r="B162" s="62" t="s">
        <v>15</v>
      </c>
      <c r="C162" s="2" t="s">
        <v>16</v>
      </c>
      <c r="D162" s="2">
        <v>1</v>
      </c>
      <c r="E162" s="2">
        <f>E161*D162</f>
        <v>14</v>
      </c>
      <c r="F162" s="63"/>
      <c r="G162" s="63"/>
      <c r="H162" s="63"/>
      <c r="I162" s="63"/>
      <c r="J162" s="63"/>
      <c r="K162" s="63"/>
      <c r="L162" s="63"/>
    </row>
    <row r="163" spans="1:12" x14ac:dyDescent="0.25">
      <c r="A163" s="138"/>
      <c r="B163" s="62" t="s">
        <v>72</v>
      </c>
      <c r="C163" s="2" t="s">
        <v>13</v>
      </c>
      <c r="D163" s="2">
        <v>1.05</v>
      </c>
      <c r="E163" s="2">
        <f>E161*D163</f>
        <v>14.700000000000001</v>
      </c>
      <c r="F163" s="63"/>
      <c r="G163" s="63"/>
      <c r="H163" s="63"/>
      <c r="I163" s="63"/>
      <c r="J163" s="63"/>
      <c r="K163" s="63"/>
      <c r="L163" s="63"/>
    </row>
    <row r="164" spans="1:12" x14ac:dyDescent="0.25">
      <c r="A164" s="138"/>
      <c r="B164" s="62" t="s">
        <v>29</v>
      </c>
      <c r="C164" s="2" t="s">
        <v>18</v>
      </c>
      <c r="D164" s="2">
        <v>8</v>
      </c>
      <c r="E164" s="2">
        <f>E161*D164</f>
        <v>112</v>
      </c>
      <c r="F164" s="63"/>
      <c r="G164" s="63"/>
      <c r="H164" s="63"/>
      <c r="I164" s="63"/>
      <c r="J164" s="63"/>
      <c r="K164" s="63"/>
      <c r="L164" s="63"/>
    </row>
    <row r="165" spans="1:12" x14ac:dyDescent="0.25">
      <c r="A165" s="138"/>
      <c r="B165" s="62" t="s">
        <v>17</v>
      </c>
      <c r="C165" s="2" t="s">
        <v>16</v>
      </c>
      <c r="D165" s="2">
        <v>0.3</v>
      </c>
      <c r="E165" s="2">
        <f>E161*D165</f>
        <v>4.2</v>
      </c>
      <c r="F165" s="2"/>
      <c r="G165" s="63"/>
      <c r="H165" s="63"/>
      <c r="I165" s="63"/>
      <c r="J165" s="63"/>
      <c r="K165" s="63"/>
      <c r="L165" s="63"/>
    </row>
    <row r="166" spans="1:12" ht="25.5" x14ac:dyDescent="0.25">
      <c r="A166" s="133">
        <v>14</v>
      </c>
      <c r="B166" s="59" t="s">
        <v>160</v>
      </c>
      <c r="C166" s="54" t="s">
        <v>19</v>
      </c>
      <c r="D166" s="54"/>
      <c r="E166" s="54">
        <v>76.5</v>
      </c>
      <c r="F166" s="61"/>
      <c r="G166" s="61"/>
      <c r="H166" s="61"/>
      <c r="I166" s="61"/>
      <c r="J166" s="61"/>
      <c r="K166" s="61"/>
      <c r="L166" s="61"/>
    </row>
    <row r="167" spans="1:12" x14ac:dyDescent="0.25">
      <c r="A167" s="134"/>
      <c r="B167" s="62" t="s">
        <v>15</v>
      </c>
      <c r="C167" s="2" t="s">
        <v>16</v>
      </c>
      <c r="D167" s="2">
        <v>1</v>
      </c>
      <c r="E167" s="2">
        <f>E166*D167</f>
        <v>76.5</v>
      </c>
      <c r="F167" s="63"/>
      <c r="G167" s="63"/>
      <c r="H167" s="63"/>
      <c r="I167" s="63"/>
      <c r="J167" s="63"/>
      <c r="K167" s="63"/>
      <c r="L167" s="63"/>
    </row>
    <row r="168" spans="1:12" x14ac:dyDescent="0.25">
      <c r="A168" s="134"/>
      <c r="B168" s="62" t="s">
        <v>130</v>
      </c>
      <c r="C168" s="2" t="s">
        <v>13</v>
      </c>
      <c r="D168" s="2">
        <v>0.06</v>
      </c>
      <c r="E168" s="2">
        <f>E166*D168</f>
        <v>4.59</v>
      </c>
      <c r="F168" s="63"/>
      <c r="G168" s="63"/>
      <c r="H168" s="63"/>
      <c r="I168" s="63"/>
      <c r="J168" s="63"/>
      <c r="K168" s="63"/>
      <c r="L168" s="63"/>
    </row>
    <row r="169" spans="1:12" x14ac:dyDescent="0.25">
      <c r="A169" s="135"/>
      <c r="B169" s="62" t="s">
        <v>29</v>
      </c>
      <c r="C169" s="2" t="s">
        <v>18</v>
      </c>
      <c r="D169" s="2">
        <v>0.8</v>
      </c>
      <c r="E169" s="2">
        <f>E166*D169</f>
        <v>61.2</v>
      </c>
      <c r="F169" s="63"/>
      <c r="G169" s="63"/>
      <c r="H169" s="63"/>
      <c r="I169" s="63"/>
      <c r="J169" s="63"/>
      <c r="K169" s="63"/>
      <c r="L169" s="63"/>
    </row>
    <row r="170" spans="1:12" x14ac:dyDescent="0.25">
      <c r="A170" s="138">
        <v>15</v>
      </c>
      <c r="B170" s="85" t="s">
        <v>216</v>
      </c>
      <c r="C170" s="86" t="s">
        <v>20</v>
      </c>
      <c r="D170" s="86"/>
      <c r="E170" s="86">
        <v>5.8</v>
      </c>
      <c r="F170" s="87"/>
      <c r="G170" s="86"/>
      <c r="H170" s="86"/>
      <c r="I170" s="86"/>
      <c r="J170" s="86"/>
      <c r="K170" s="86"/>
      <c r="L170" s="86"/>
    </row>
    <row r="171" spans="1:12" x14ac:dyDescent="0.25">
      <c r="A171" s="138"/>
      <c r="B171" s="62" t="s">
        <v>15</v>
      </c>
      <c r="C171" s="2" t="s">
        <v>16</v>
      </c>
      <c r="D171" s="2">
        <v>1</v>
      </c>
      <c r="E171" s="2">
        <f>E170*D171</f>
        <v>5.8</v>
      </c>
      <c r="F171" s="63"/>
      <c r="G171" s="63"/>
      <c r="H171" s="63"/>
      <c r="I171" s="63"/>
      <c r="J171" s="63"/>
      <c r="K171" s="63"/>
      <c r="L171" s="63"/>
    </row>
    <row r="172" spans="1:12" x14ac:dyDescent="0.25">
      <c r="A172" s="138"/>
      <c r="B172" s="62" t="s">
        <v>26</v>
      </c>
      <c r="C172" s="2" t="s">
        <v>23</v>
      </c>
      <c r="D172" s="2">
        <v>0.15</v>
      </c>
      <c r="E172" s="2">
        <f>E170*D172</f>
        <v>0.87</v>
      </c>
      <c r="F172" s="63"/>
      <c r="G172" s="63"/>
      <c r="H172" s="63"/>
      <c r="I172" s="63"/>
      <c r="J172" s="63"/>
      <c r="K172" s="63"/>
      <c r="L172" s="63"/>
    </row>
    <row r="173" spans="1:12" x14ac:dyDescent="0.25">
      <c r="A173" s="138"/>
      <c r="B173" s="62" t="s">
        <v>217</v>
      </c>
      <c r="C173" s="2" t="s">
        <v>23</v>
      </c>
      <c r="D173" s="2">
        <v>0.4</v>
      </c>
      <c r="E173" s="2">
        <f>E170*D173</f>
        <v>2.3199999999999998</v>
      </c>
      <c r="F173" s="63"/>
      <c r="G173" s="63"/>
      <c r="H173" s="63"/>
      <c r="I173" s="63"/>
      <c r="J173" s="63"/>
      <c r="K173" s="63"/>
      <c r="L173" s="63"/>
    </row>
    <row r="174" spans="1:12" x14ac:dyDescent="0.25">
      <c r="A174" s="138"/>
      <c r="B174" s="62" t="s">
        <v>17</v>
      </c>
      <c r="C174" s="2" t="s">
        <v>16</v>
      </c>
      <c r="D174" s="2">
        <v>0.5</v>
      </c>
      <c r="E174" s="2">
        <f>E170*D174</f>
        <v>2.9</v>
      </c>
      <c r="F174" s="63"/>
      <c r="G174" s="63"/>
      <c r="H174" s="63"/>
      <c r="I174" s="63"/>
      <c r="J174" s="63"/>
      <c r="K174" s="63"/>
      <c r="L174" s="63"/>
    </row>
    <row r="175" spans="1:12" x14ac:dyDescent="0.25">
      <c r="A175" s="133"/>
      <c r="B175" s="88" t="s">
        <v>272</v>
      </c>
      <c r="C175" s="54" t="s">
        <v>21</v>
      </c>
      <c r="D175" s="54"/>
      <c r="E175" s="54">
        <v>1</v>
      </c>
      <c r="F175" s="61"/>
      <c r="G175" s="61"/>
      <c r="H175" s="61"/>
      <c r="I175" s="61"/>
      <c r="J175" s="61"/>
      <c r="K175" s="61"/>
      <c r="L175" s="61"/>
    </row>
    <row r="176" spans="1:12" x14ac:dyDescent="0.25">
      <c r="A176" s="134"/>
      <c r="B176" s="62" t="s">
        <v>15</v>
      </c>
      <c r="C176" s="2" t="s">
        <v>16</v>
      </c>
      <c r="D176" s="2">
        <v>1</v>
      </c>
      <c r="E176" s="2">
        <f>E175*D176</f>
        <v>1</v>
      </c>
      <c r="F176" s="63"/>
      <c r="G176" s="63"/>
      <c r="H176" s="63"/>
      <c r="I176" s="63"/>
      <c r="J176" s="63"/>
      <c r="K176" s="63"/>
      <c r="L176" s="63"/>
    </row>
    <row r="177" spans="1:12" x14ac:dyDescent="0.25">
      <c r="A177" s="134"/>
      <c r="B177" s="62" t="s">
        <v>273</v>
      </c>
      <c r="C177" s="2" t="s">
        <v>13</v>
      </c>
      <c r="D177" s="2">
        <v>1</v>
      </c>
      <c r="E177" s="2">
        <f>E175*D177</f>
        <v>1</v>
      </c>
      <c r="F177" s="63"/>
      <c r="G177" s="63"/>
      <c r="H177" s="63"/>
      <c r="I177" s="63"/>
      <c r="J177" s="63"/>
      <c r="K177" s="63"/>
      <c r="L177" s="63"/>
    </row>
    <row r="178" spans="1:12" x14ac:dyDescent="0.25">
      <c r="A178" s="135"/>
      <c r="B178" s="89" t="s">
        <v>58</v>
      </c>
      <c r="C178" s="2" t="s">
        <v>16</v>
      </c>
      <c r="D178" s="8">
        <v>20</v>
      </c>
      <c r="E178" s="7">
        <f>E175*D178</f>
        <v>20</v>
      </c>
      <c r="F178" s="2"/>
      <c r="G178" s="2"/>
      <c r="H178" s="23"/>
      <c r="I178" s="23"/>
      <c r="J178" s="23"/>
      <c r="K178" s="23"/>
      <c r="L178" s="63"/>
    </row>
    <row r="179" spans="1:12" ht="25.5" x14ac:dyDescent="0.25">
      <c r="A179" s="133">
        <v>16</v>
      </c>
      <c r="B179" s="59" t="s">
        <v>131</v>
      </c>
      <c r="C179" s="54" t="s">
        <v>13</v>
      </c>
      <c r="D179" s="54"/>
      <c r="E179" s="54">
        <v>19.71</v>
      </c>
      <c r="F179" s="61"/>
      <c r="G179" s="61"/>
      <c r="H179" s="61"/>
      <c r="I179" s="61"/>
      <c r="J179" s="61"/>
      <c r="K179" s="61"/>
      <c r="L179" s="61"/>
    </row>
    <row r="180" spans="1:12" x14ac:dyDescent="0.25">
      <c r="A180" s="134"/>
      <c r="B180" s="62" t="s">
        <v>15</v>
      </c>
      <c r="C180" s="2" t="s">
        <v>16</v>
      </c>
      <c r="D180" s="2">
        <v>1</v>
      </c>
      <c r="E180" s="2">
        <f>E179*D180</f>
        <v>19.71</v>
      </c>
      <c r="F180" s="63"/>
      <c r="G180" s="63"/>
      <c r="H180" s="63"/>
      <c r="I180" s="63"/>
      <c r="J180" s="63"/>
      <c r="K180" s="63"/>
      <c r="L180" s="63"/>
    </row>
    <row r="181" spans="1:12" x14ac:dyDescent="0.25">
      <c r="A181" s="135"/>
      <c r="B181" s="62" t="s">
        <v>132</v>
      </c>
      <c r="C181" s="2" t="s">
        <v>13</v>
      </c>
      <c r="D181" s="2">
        <v>1</v>
      </c>
      <c r="E181" s="2">
        <f>E179*D181</f>
        <v>19.71</v>
      </c>
      <c r="F181" s="63"/>
      <c r="G181" s="63"/>
      <c r="H181" s="63"/>
      <c r="I181" s="63"/>
      <c r="J181" s="63"/>
      <c r="K181" s="63"/>
      <c r="L181" s="63"/>
    </row>
    <row r="182" spans="1:12" x14ac:dyDescent="0.25">
      <c r="A182" s="133">
        <v>17</v>
      </c>
      <c r="B182" s="90" t="s">
        <v>138</v>
      </c>
      <c r="C182" s="86" t="s">
        <v>21</v>
      </c>
      <c r="D182" s="86"/>
      <c r="E182" s="86">
        <v>4</v>
      </c>
      <c r="F182" s="87"/>
      <c r="G182" s="86"/>
      <c r="H182" s="86"/>
      <c r="I182" s="86"/>
      <c r="J182" s="86"/>
      <c r="K182" s="86"/>
      <c r="L182" s="86"/>
    </row>
    <row r="183" spans="1:12" x14ac:dyDescent="0.25">
      <c r="A183" s="134"/>
      <c r="B183" s="62" t="s">
        <v>15</v>
      </c>
      <c r="C183" s="2" t="s">
        <v>16</v>
      </c>
      <c r="D183" s="2">
        <v>1</v>
      </c>
      <c r="E183" s="2">
        <f>E182</f>
        <v>4</v>
      </c>
      <c r="F183" s="63"/>
      <c r="G183" s="2"/>
      <c r="H183" s="2"/>
      <c r="I183" s="2"/>
      <c r="J183" s="2"/>
      <c r="K183" s="2"/>
      <c r="L183" s="2"/>
    </row>
    <row r="184" spans="1:12" x14ac:dyDescent="0.25">
      <c r="A184" s="134"/>
      <c r="B184" s="89" t="s">
        <v>68</v>
      </c>
      <c r="C184" s="76" t="s">
        <v>21</v>
      </c>
      <c r="D184" s="8">
        <v>1</v>
      </c>
      <c r="E184" s="7">
        <f>E182*D184</f>
        <v>4</v>
      </c>
      <c r="F184" s="2"/>
      <c r="G184" s="2"/>
      <c r="H184" s="7"/>
      <c r="I184" s="7"/>
      <c r="J184" s="7"/>
      <c r="K184" s="7"/>
      <c r="L184" s="2"/>
    </row>
    <row r="185" spans="1:12" x14ac:dyDescent="0.25">
      <c r="A185" s="135"/>
      <c r="B185" s="89" t="s">
        <v>58</v>
      </c>
      <c r="C185" s="2" t="s">
        <v>16</v>
      </c>
      <c r="D185" s="8">
        <v>2.5</v>
      </c>
      <c r="E185" s="7">
        <f>E182*D185</f>
        <v>10</v>
      </c>
      <c r="F185" s="2"/>
      <c r="G185" s="2"/>
      <c r="H185" s="23"/>
      <c r="I185" s="23"/>
      <c r="J185" s="23"/>
      <c r="K185" s="23"/>
      <c r="L185" s="63"/>
    </row>
    <row r="186" spans="1:12" x14ac:dyDescent="0.25">
      <c r="A186" s="133">
        <v>18</v>
      </c>
      <c r="B186" s="91" t="s">
        <v>277</v>
      </c>
      <c r="C186" s="60" t="s">
        <v>21</v>
      </c>
      <c r="D186" s="30"/>
      <c r="E186" s="79">
        <v>1</v>
      </c>
      <c r="F186" s="54"/>
      <c r="G186" s="54"/>
      <c r="H186" s="22"/>
      <c r="I186" s="22"/>
      <c r="J186" s="22"/>
      <c r="K186" s="22"/>
      <c r="L186" s="61"/>
    </row>
    <row r="187" spans="1:12" ht="25.5" x14ac:dyDescent="0.25">
      <c r="A187" s="135"/>
      <c r="B187" s="80" t="s">
        <v>278</v>
      </c>
      <c r="C187" s="2" t="s">
        <v>16</v>
      </c>
      <c r="D187" s="2">
        <v>1</v>
      </c>
      <c r="E187" s="2">
        <f>E186</f>
        <v>1</v>
      </c>
      <c r="F187" s="63"/>
      <c r="G187" s="2"/>
      <c r="H187" s="2"/>
      <c r="I187" s="2"/>
      <c r="J187" s="2"/>
      <c r="K187" s="2"/>
      <c r="L187" s="2"/>
    </row>
    <row r="188" spans="1:12" ht="25.5" x14ac:dyDescent="0.25">
      <c r="A188" s="133">
        <v>18</v>
      </c>
      <c r="B188" s="59" t="s">
        <v>37</v>
      </c>
      <c r="C188" s="60" t="s">
        <v>14</v>
      </c>
      <c r="D188" s="54"/>
      <c r="E188" s="54">
        <v>15</v>
      </c>
      <c r="F188" s="61"/>
      <c r="G188" s="61"/>
      <c r="H188" s="61"/>
      <c r="I188" s="61"/>
      <c r="J188" s="61"/>
      <c r="K188" s="61"/>
      <c r="L188" s="61"/>
    </row>
    <row r="189" spans="1:12" x14ac:dyDescent="0.25">
      <c r="A189" s="134"/>
      <c r="B189" s="62" t="s">
        <v>15</v>
      </c>
      <c r="C189" s="56" t="s">
        <v>16</v>
      </c>
      <c r="D189" s="2">
        <v>1</v>
      </c>
      <c r="E189" s="2">
        <f>E188*D189</f>
        <v>15</v>
      </c>
      <c r="F189" s="63"/>
      <c r="G189" s="63"/>
      <c r="H189" s="63"/>
      <c r="I189" s="63"/>
      <c r="J189" s="63"/>
      <c r="K189" s="63"/>
      <c r="L189" s="63"/>
    </row>
    <row r="190" spans="1:12" x14ac:dyDescent="0.25">
      <c r="A190" s="135"/>
      <c r="B190" s="62" t="s">
        <v>38</v>
      </c>
      <c r="C190" s="56" t="s">
        <v>22</v>
      </c>
      <c r="D190" s="2">
        <v>1.75</v>
      </c>
      <c r="E190" s="2">
        <f>E188*D190</f>
        <v>26.25</v>
      </c>
      <c r="F190" s="63"/>
      <c r="G190" s="63"/>
      <c r="H190" s="63"/>
      <c r="I190" s="63"/>
      <c r="J190" s="63"/>
      <c r="K190" s="63"/>
      <c r="L190" s="63"/>
    </row>
    <row r="191" spans="1:12" x14ac:dyDescent="0.25">
      <c r="A191" s="126" t="s">
        <v>243</v>
      </c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</row>
    <row r="192" spans="1:12" ht="25.5" x14ac:dyDescent="0.25">
      <c r="A192" s="127">
        <v>1</v>
      </c>
      <c r="B192" s="59" t="s">
        <v>245</v>
      </c>
      <c r="C192" s="54" t="s">
        <v>13</v>
      </c>
      <c r="D192" s="54"/>
      <c r="E192" s="54">
        <f>48.45*1.15</f>
        <v>55.717500000000001</v>
      </c>
      <c r="F192" s="61"/>
      <c r="G192" s="61"/>
      <c r="H192" s="61"/>
      <c r="I192" s="61"/>
      <c r="J192" s="61"/>
      <c r="K192" s="61"/>
      <c r="L192" s="61"/>
    </row>
    <row r="193" spans="1:12" ht="25.5" x14ac:dyDescent="0.25">
      <c r="A193" s="128"/>
      <c r="B193" s="80" t="s">
        <v>244</v>
      </c>
      <c r="C193" s="2" t="s">
        <v>13</v>
      </c>
      <c r="D193" s="2">
        <v>1.02</v>
      </c>
      <c r="E193" s="2">
        <f>E192*D193</f>
        <v>56.831850000000003</v>
      </c>
      <c r="F193" s="63"/>
      <c r="G193" s="63"/>
      <c r="H193" s="63"/>
      <c r="I193" s="63"/>
      <c r="J193" s="63"/>
      <c r="K193" s="63"/>
      <c r="L193" s="63"/>
    </row>
    <row r="194" spans="1:12" x14ac:dyDescent="0.25">
      <c r="A194" s="129">
        <v>2</v>
      </c>
      <c r="B194" s="59" t="s">
        <v>246</v>
      </c>
      <c r="C194" s="54" t="s">
        <v>13</v>
      </c>
      <c r="D194" s="2"/>
      <c r="E194" s="54">
        <v>27.3</v>
      </c>
      <c r="F194" s="63"/>
      <c r="G194" s="63"/>
      <c r="H194" s="63"/>
      <c r="I194" s="63"/>
      <c r="J194" s="63"/>
      <c r="K194" s="63"/>
      <c r="L194" s="63"/>
    </row>
    <row r="195" spans="1:12" x14ac:dyDescent="0.25">
      <c r="A195" s="127"/>
      <c r="B195" s="62" t="s">
        <v>15</v>
      </c>
      <c r="C195" s="2" t="s">
        <v>16</v>
      </c>
      <c r="D195" s="2">
        <v>1</v>
      </c>
      <c r="E195" s="2">
        <f>E194*D195</f>
        <v>27.3</v>
      </c>
      <c r="F195" s="63"/>
      <c r="G195" s="63"/>
      <c r="H195" s="63"/>
      <c r="I195" s="63"/>
      <c r="J195" s="63"/>
      <c r="K195" s="63"/>
      <c r="L195" s="63"/>
    </row>
    <row r="196" spans="1:12" x14ac:dyDescent="0.25">
      <c r="A196" s="127"/>
      <c r="B196" s="62" t="s">
        <v>24</v>
      </c>
      <c r="C196" s="2" t="s">
        <v>14</v>
      </c>
      <c r="D196" s="2">
        <v>3.2000000000000001E-2</v>
      </c>
      <c r="E196" s="2">
        <f>D196*E194</f>
        <v>0.87360000000000004</v>
      </c>
      <c r="F196" s="63"/>
      <c r="G196" s="63"/>
      <c r="H196" s="63"/>
      <c r="I196" s="63"/>
      <c r="J196" s="63"/>
      <c r="K196" s="63"/>
      <c r="L196" s="63"/>
    </row>
    <row r="197" spans="1:12" x14ac:dyDescent="0.25">
      <c r="A197" s="128"/>
      <c r="B197" s="62" t="s">
        <v>17</v>
      </c>
      <c r="C197" s="2" t="s">
        <v>16</v>
      </c>
      <c r="D197" s="2">
        <v>0.3</v>
      </c>
      <c r="E197" s="2">
        <f>E194*D197</f>
        <v>8.19</v>
      </c>
      <c r="F197" s="2"/>
      <c r="G197" s="63"/>
      <c r="H197" s="63"/>
      <c r="I197" s="63"/>
      <c r="J197" s="63"/>
      <c r="K197" s="63"/>
      <c r="L197" s="63"/>
    </row>
    <row r="198" spans="1:12" ht="25.5" x14ac:dyDescent="0.25">
      <c r="A198" s="129">
        <v>3</v>
      </c>
      <c r="B198" s="59" t="s">
        <v>247</v>
      </c>
      <c r="C198" s="54" t="s">
        <v>13</v>
      </c>
      <c r="D198" s="54"/>
      <c r="E198" s="54">
        <v>27.3</v>
      </c>
      <c r="F198" s="61"/>
      <c r="G198" s="61"/>
      <c r="H198" s="61"/>
      <c r="I198" s="61"/>
      <c r="J198" s="61"/>
      <c r="K198" s="61"/>
      <c r="L198" s="61"/>
    </row>
    <row r="199" spans="1:12" x14ac:dyDescent="0.25">
      <c r="A199" s="127"/>
      <c r="B199" s="62" t="s">
        <v>15</v>
      </c>
      <c r="C199" s="2" t="s">
        <v>16</v>
      </c>
      <c r="D199" s="2">
        <v>1</v>
      </c>
      <c r="E199" s="2">
        <f>E198*D199</f>
        <v>27.3</v>
      </c>
      <c r="F199" s="63"/>
      <c r="G199" s="63"/>
      <c r="H199" s="63"/>
      <c r="I199" s="63"/>
      <c r="J199" s="63"/>
      <c r="K199" s="63"/>
      <c r="L199" s="63"/>
    </row>
    <row r="200" spans="1:12" x14ac:dyDescent="0.25">
      <c r="A200" s="127"/>
      <c r="B200" s="62" t="s">
        <v>154</v>
      </c>
      <c r="C200" s="2" t="s">
        <v>16</v>
      </c>
      <c r="D200" s="2">
        <v>0.04</v>
      </c>
      <c r="E200" s="2">
        <f>E198*D200</f>
        <v>1.0920000000000001</v>
      </c>
      <c r="F200" s="63"/>
      <c r="G200" s="63"/>
      <c r="H200" s="63"/>
      <c r="I200" s="63"/>
      <c r="J200" s="63"/>
      <c r="K200" s="63"/>
      <c r="L200" s="63"/>
    </row>
    <row r="201" spans="1:12" x14ac:dyDescent="0.25">
      <c r="A201" s="127"/>
      <c r="B201" s="62" t="s">
        <v>155</v>
      </c>
      <c r="C201" s="2" t="s">
        <v>23</v>
      </c>
      <c r="D201" s="2">
        <v>0.1</v>
      </c>
      <c r="E201" s="2">
        <f>E198*D201</f>
        <v>2.7300000000000004</v>
      </c>
      <c r="F201" s="63"/>
      <c r="G201" s="63"/>
      <c r="H201" s="63"/>
      <c r="I201" s="63"/>
      <c r="J201" s="63"/>
      <c r="K201" s="63"/>
      <c r="L201" s="63"/>
    </row>
    <row r="202" spans="1:12" x14ac:dyDescent="0.25">
      <c r="A202" s="127"/>
      <c r="B202" s="62" t="s">
        <v>156</v>
      </c>
      <c r="C202" s="2" t="s">
        <v>14</v>
      </c>
      <c r="D202" s="2">
        <v>0.02</v>
      </c>
      <c r="E202" s="2">
        <f>E198*D202</f>
        <v>0.54600000000000004</v>
      </c>
      <c r="F202" s="63"/>
      <c r="G202" s="63"/>
      <c r="H202" s="63"/>
      <c r="I202" s="63"/>
      <c r="J202" s="63"/>
      <c r="K202" s="63"/>
      <c r="L202" s="63"/>
    </row>
    <row r="203" spans="1:12" x14ac:dyDescent="0.25">
      <c r="A203" s="127"/>
      <c r="B203" s="62" t="s">
        <v>157</v>
      </c>
      <c r="C203" s="2" t="s">
        <v>22</v>
      </c>
      <c r="D203" s="2">
        <v>1.2E-2</v>
      </c>
      <c r="E203" s="2">
        <f>E198*D203</f>
        <v>0.3276</v>
      </c>
      <c r="F203" s="63"/>
      <c r="G203" s="63"/>
      <c r="H203" s="63"/>
      <c r="I203" s="63"/>
      <c r="J203" s="63"/>
      <c r="K203" s="63"/>
      <c r="L203" s="63"/>
    </row>
    <row r="204" spans="1:12" x14ac:dyDescent="0.25">
      <c r="A204" s="127"/>
      <c r="B204" s="62" t="s">
        <v>26</v>
      </c>
      <c r="C204" s="2" t="s">
        <v>23</v>
      </c>
      <c r="D204" s="2">
        <v>0.15</v>
      </c>
      <c r="E204" s="2">
        <f>E198*D204</f>
        <v>4.0949999999999998</v>
      </c>
      <c r="F204" s="63"/>
      <c r="G204" s="63"/>
      <c r="H204" s="63"/>
      <c r="I204" s="63"/>
      <c r="J204" s="63"/>
      <c r="K204" s="63"/>
      <c r="L204" s="63"/>
    </row>
    <row r="205" spans="1:12" x14ac:dyDescent="0.25">
      <c r="A205" s="127"/>
      <c r="B205" s="62" t="s">
        <v>194</v>
      </c>
      <c r="C205" s="2" t="s">
        <v>23</v>
      </c>
      <c r="D205" s="2">
        <v>0.55000000000000004</v>
      </c>
      <c r="E205" s="2">
        <f>E198*D205</f>
        <v>15.015000000000002</v>
      </c>
      <c r="F205" s="63"/>
      <c r="G205" s="63"/>
      <c r="H205" s="63"/>
      <c r="I205" s="63"/>
      <c r="J205" s="63"/>
      <c r="K205" s="63"/>
      <c r="L205" s="63"/>
    </row>
    <row r="206" spans="1:12" x14ac:dyDescent="0.25">
      <c r="A206" s="128"/>
      <c r="B206" s="62" t="s">
        <v>17</v>
      </c>
      <c r="C206" s="2" t="s">
        <v>16</v>
      </c>
      <c r="D206" s="2">
        <v>0.1</v>
      </c>
      <c r="E206" s="2">
        <f>E198*D206</f>
        <v>2.7300000000000004</v>
      </c>
      <c r="F206" s="2"/>
      <c r="G206" s="63"/>
      <c r="H206" s="63"/>
      <c r="I206" s="63"/>
      <c r="J206" s="63"/>
      <c r="K206" s="63"/>
      <c r="L206" s="63"/>
    </row>
    <row r="207" spans="1:12" x14ac:dyDescent="0.25">
      <c r="A207" s="3"/>
      <c r="B207" s="11" t="s">
        <v>7</v>
      </c>
      <c r="C207" s="12"/>
      <c r="D207" s="13"/>
      <c r="E207" s="14"/>
      <c r="F207" s="15"/>
      <c r="G207" s="15">
        <f>SUM(G9:G206)</f>
        <v>0</v>
      </c>
      <c r="H207" s="15"/>
      <c r="I207" s="15"/>
      <c r="J207" s="15"/>
      <c r="K207" s="15"/>
      <c r="L207" s="15">
        <f>SUM(L9:L206)</f>
        <v>0</v>
      </c>
    </row>
    <row r="208" spans="1:12" x14ac:dyDescent="0.25">
      <c r="A208" s="3"/>
      <c r="B208" s="6" t="s">
        <v>30</v>
      </c>
      <c r="C208" s="16">
        <v>0.05</v>
      </c>
      <c r="D208" s="13"/>
      <c r="E208" s="14"/>
      <c r="F208" s="15"/>
      <c r="G208" s="15"/>
      <c r="H208" s="15"/>
      <c r="I208" s="15"/>
      <c r="J208" s="15"/>
      <c r="K208" s="15"/>
      <c r="L208" s="7">
        <f>G207*C208</f>
        <v>0</v>
      </c>
    </row>
    <row r="209" spans="1:12" x14ac:dyDescent="0.25">
      <c r="A209" s="3"/>
      <c r="B209" s="17" t="s">
        <v>7</v>
      </c>
      <c r="C209" s="16"/>
      <c r="D209" s="13"/>
      <c r="E209" s="14"/>
      <c r="F209" s="15"/>
      <c r="G209" s="15"/>
      <c r="H209" s="15"/>
      <c r="I209" s="15"/>
      <c r="J209" s="15"/>
      <c r="K209" s="15"/>
      <c r="L209" s="7">
        <f>L208+L207</f>
        <v>0</v>
      </c>
    </row>
    <row r="210" spans="1:12" x14ac:dyDescent="0.25">
      <c r="A210" s="3"/>
      <c r="B210" s="18" t="s">
        <v>31</v>
      </c>
      <c r="C210" s="19">
        <v>0.1</v>
      </c>
      <c r="D210" s="13"/>
      <c r="E210" s="14"/>
      <c r="F210" s="15"/>
      <c r="G210" s="15"/>
      <c r="H210" s="15"/>
      <c r="I210" s="15"/>
      <c r="J210" s="15"/>
      <c r="K210" s="15"/>
      <c r="L210" s="7">
        <f>L209*C210</f>
        <v>0</v>
      </c>
    </row>
    <row r="211" spans="1:12" x14ac:dyDescent="0.25">
      <c r="A211" s="3"/>
      <c r="B211" s="17" t="s">
        <v>7</v>
      </c>
      <c r="C211" s="19"/>
      <c r="D211" s="13"/>
      <c r="E211" s="14"/>
      <c r="F211" s="15"/>
      <c r="G211" s="15"/>
      <c r="H211" s="15"/>
      <c r="I211" s="15"/>
      <c r="J211" s="15"/>
      <c r="K211" s="15"/>
      <c r="L211" s="7">
        <f>L210+L209</f>
        <v>0</v>
      </c>
    </row>
    <row r="212" spans="1:12" x14ac:dyDescent="0.25">
      <c r="A212" s="3"/>
      <c r="B212" s="20" t="s">
        <v>32</v>
      </c>
      <c r="C212" s="16">
        <v>0.08</v>
      </c>
      <c r="D212" s="6"/>
      <c r="E212" s="21"/>
      <c r="F212" s="20"/>
      <c r="G212" s="22"/>
      <c r="H212" s="22"/>
      <c r="I212" s="22"/>
      <c r="J212" s="22"/>
      <c r="K212" s="22"/>
      <c r="L212" s="23">
        <f>L211*C212</f>
        <v>0</v>
      </c>
    </row>
    <row r="213" spans="1:12" x14ac:dyDescent="0.25">
      <c r="A213" s="3"/>
      <c r="B213" s="17" t="s">
        <v>7</v>
      </c>
      <c r="C213" s="24"/>
      <c r="D213" s="24"/>
      <c r="E213" s="24"/>
      <c r="F213" s="24"/>
      <c r="G213" s="25"/>
      <c r="H213" s="25"/>
      <c r="I213" s="25"/>
      <c r="J213" s="25"/>
      <c r="K213" s="25"/>
      <c r="L213" s="8">
        <f>SUM(L211:L212)</f>
        <v>0</v>
      </c>
    </row>
    <row r="214" spans="1:12" x14ac:dyDescent="0.25">
      <c r="A214" s="3"/>
      <c r="B214" s="26" t="s">
        <v>33</v>
      </c>
      <c r="C214" s="27">
        <v>0.05</v>
      </c>
      <c r="D214" s="28"/>
      <c r="E214" s="28"/>
      <c r="F214" s="28"/>
      <c r="G214" s="28"/>
      <c r="H214" s="28"/>
      <c r="I214" s="28"/>
      <c r="J214" s="28"/>
      <c r="K214" s="28"/>
      <c r="L214" s="8">
        <f>L213*C214</f>
        <v>0</v>
      </c>
    </row>
    <row r="215" spans="1:12" x14ac:dyDescent="0.25">
      <c r="A215" s="3"/>
      <c r="B215" s="17" t="s">
        <v>7</v>
      </c>
      <c r="C215" s="29"/>
      <c r="D215" s="28"/>
      <c r="E215" s="28"/>
      <c r="F215" s="28"/>
      <c r="G215" s="28"/>
      <c r="H215" s="28"/>
      <c r="I215" s="28"/>
      <c r="J215" s="28"/>
      <c r="K215" s="28"/>
      <c r="L215" s="8">
        <f>SUM(L213:L214)</f>
        <v>0</v>
      </c>
    </row>
    <row r="216" spans="1:12" x14ac:dyDescent="0.25">
      <c r="A216" s="3"/>
      <c r="B216" s="26" t="s">
        <v>34</v>
      </c>
      <c r="C216" s="27">
        <v>0.18</v>
      </c>
      <c r="D216" s="28"/>
      <c r="E216" s="28"/>
      <c r="F216" s="28"/>
      <c r="G216" s="28"/>
      <c r="H216" s="28"/>
      <c r="I216" s="28"/>
      <c r="J216" s="28"/>
      <c r="K216" s="28"/>
      <c r="L216" s="8">
        <f>L215*C216</f>
        <v>0</v>
      </c>
    </row>
    <row r="217" spans="1:12" x14ac:dyDescent="0.25">
      <c r="A217" s="3"/>
      <c r="B217" s="28" t="s">
        <v>35</v>
      </c>
      <c r="C217" s="28"/>
      <c r="D217" s="28"/>
      <c r="E217" s="28"/>
      <c r="F217" s="28"/>
      <c r="G217" s="28"/>
      <c r="H217" s="28"/>
      <c r="I217" s="28"/>
      <c r="J217" s="28"/>
      <c r="K217" s="28"/>
      <c r="L217" s="30">
        <f>L216+L215</f>
        <v>0</v>
      </c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3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3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3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3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3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3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3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3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3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3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3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3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3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3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3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3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3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3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3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3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3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3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3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3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3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3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3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3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3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3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5">
      <c r="A532" s="3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5">
      <c r="A533" s="3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5">
      <c r="A534" s="3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5">
      <c r="A535" s="3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5">
      <c r="A536" s="3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5">
      <c r="A537" s="3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</row>
  </sheetData>
  <autoFilter ref="B6:L217" xr:uid="{00000000-0009-0000-0000-000001000000}">
    <filterColumn colId="2" showButton="0"/>
    <filterColumn colId="4" showButton="0"/>
    <filterColumn colId="6" showButton="0"/>
    <filterColumn colId="8" showButton="0"/>
  </autoFilter>
  <mergeCells count="57">
    <mergeCell ref="A6:A7"/>
    <mergeCell ref="A142:A145"/>
    <mergeCell ref="A18:A19"/>
    <mergeCell ref="B2:D2"/>
    <mergeCell ref="D4:F4"/>
    <mergeCell ref="B6:B7"/>
    <mergeCell ref="C6:C7"/>
    <mergeCell ref="D6:E6"/>
    <mergeCell ref="F6:G6"/>
    <mergeCell ref="A113:A116"/>
    <mergeCell ref="A129:A134"/>
    <mergeCell ref="A12:A13"/>
    <mergeCell ref="A14:A15"/>
    <mergeCell ref="A188:A190"/>
    <mergeCell ref="A179:A181"/>
    <mergeCell ref="A170:A174"/>
    <mergeCell ref="A166:A169"/>
    <mergeCell ref="A151:A155"/>
    <mergeCell ref="A146:A150"/>
    <mergeCell ref="A186:A187"/>
    <mergeCell ref="A10:A11"/>
    <mergeCell ref="A16:A17"/>
    <mergeCell ref="A22:A23"/>
    <mergeCell ref="A78:A81"/>
    <mergeCell ref="A105:A108"/>
    <mergeCell ref="J6:K6"/>
    <mergeCell ref="A161:A165"/>
    <mergeCell ref="A9:L9"/>
    <mergeCell ref="A24:A26"/>
    <mergeCell ref="A109:A112"/>
    <mergeCell ref="A45:A49"/>
    <mergeCell ref="A102:A104"/>
    <mergeCell ref="A117:A122"/>
    <mergeCell ref="A156:A160"/>
    <mergeCell ref="A27:L27"/>
    <mergeCell ref="A20:A21"/>
    <mergeCell ref="A28:A30"/>
    <mergeCell ref="A31:A39"/>
    <mergeCell ref="A87:A91"/>
    <mergeCell ref="L6:L7"/>
    <mergeCell ref="H6:I6"/>
    <mergeCell ref="A191:L191"/>
    <mergeCell ref="A192:A193"/>
    <mergeCell ref="A194:A197"/>
    <mergeCell ref="A198:A206"/>
    <mergeCell ref="A40:A44"/>
    <mergeCell ref="A50:A57"/>
    <mergeCell ref="A82:A86"/>
    <mergeCell ref="A123:A128"/>
    <mergeCell ref="A92:A96"/>
    <mergeCell ref="A97:A101"/>
    <mergeCell ref="A58:A66"/>
    <mergeCell ref="A73:A77"/>
    <mergeCell ref="A67:A72"/>
    <mergeCell ref="A175:A178"/>
    <mergeCell ref="A182:A185"/>
    <mergeCell ref="A135:A141"/>
  </mergeCells>
  <conditionalFormatting sqref="C184:D184">
    <cfRule type="cellIs" dxfId="3" priority="4" stopIfTrue="1" operator="equal">
      <formula>0</formula>
    </cfRule>
  </conditionalFormatting>
  <conditionalFormatting sqref="D185:D186">
    <cfRule type="cellIs" dxfId="2" priority="3" stopIfTrue="1" operator="equal">
      <formula>0</formula>
    </cfRule>
  </conditionalFormatting>
  <conditionalFormatting sqref="D174">
    <cfRule type="cellIs" dxfId="1" priority="2" stopIfTrue="1" operator="equal">
      <formula>0</formula>
    </cfRule>
  </conditionalFormatting>
  <conditionalFormatting sqref="D17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603"/>
  <sheetViews>
    <sheetView topLeftCell="A117" workbookViewId="0">
      <selection activeCell="F136" sqref="F136:L180"/>
    </sheetView>
  </sheetViews>
  <sheetFormatPr defaultRowHeight="15" x14ac:dyDescent="0.25"/>
  <cols>
    <col min="1" max="1" width="4" style="9" customWidth="1"/>
    <col min="2" max="2" width="55" style="10" customWidth="1"/>
    <col min="3" max="3" width="11.140625" style="58" customWidth="1"/>
    <col min="4" max="4" width="10.42578125" style="58" customWidth="1"/>
    <col min="5" max="11" width="9.140625" style="58"/>
    <col min="12" max="12" width="18.42578125" style="58" customWidth="1"/>
    <col min="13" max="16384" width="9.140625" style="9"/>
  </cols>
  <sheetData>
    <row r="2" spans="1:12" ht="65.25" customHeight="1" x14ac:dyDescent="0.25">
      <c r="B2" s="125" t="s">
        <v>298</v>
      </c>
      <c r="C2" s="125"/>
      <c r="D2" s="125"/>
      <c r="E2" s="125"/>
      <c r="F2" s="125"/>
    </row>
    <row r="4" spans="1:12" x14ac:dyDescent="0.25">
      <c r="D4" s="147" t="s">
        <v>12</v>
      </c>
      <c r="E4" s="147"/>
      <c r="F4" s="147"/>
    </row>
    <row r="6" spans="1:12" ht="50.25" customHeight="1" x14ac:dyDescent="0.25">
      <c r="A6" s="148" t="s">
        <v>9</v>
      </c>
      <c r="B6" s="143" t="s">
        <v>0</v>
      </c>
      <c r="C6" s="143" t="s">
        <v>1</v>
      </c>
      <c r="D6" s="145" t="s">
        <v>2</v>
      </c>
      <c r="E6" s="146"/>
      <c r="F6" s="145" t="s">
        <v>5</v>
      </c>
      <c r="G6" s="146"/>
      <c r="H6" s="145" t="s">
        <v>8</v>
      </c>
      <c r="I6" s="146"/>
      <c r="J6" s="136" t="s">
        <v>10</v>
      </c>
      <c r="K6" s="137"/>
      <c r="L6" s="143" t="s">
        <v>7</v>
      </c>
    </row>
    <row r="7" spans="1:12" ht="80.25" customHeight="1" x14ac:dyDescent="0.25">
      <c r="A7" s="148"/>
      <c r="B7" s="144"/>
      <c r="C7" s="144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4"/>
    </row>
    <row r="8" spans="1:12" x14ac:dyDescent="0.25">
      <c r="A8" s="57">
        <v>1</v>
      </c>
      <c r="B8" s="57">
        <v>2</v>
      </c>
      <c r="C8" s="57">
        <v>3</v>
      </c>
      <c r="D8" s="57">
        <v>4</v>
      </c>
      <c r="E8" s="57" t="s">
        <v>200</v>
      </c>
      <c r="F8" s="57">
        <v>6</v>
      </c>
      <c r="G8" s="57">
        <v>7</v>
      </c>
      <c r="H8" s="57">
        <v>8</v>
      </c>
      <c r="I8" s="57">
        <v>9</v>
      </c>
      <c r="J8" s="57">
        <v>10</v>
      </c>
      <c r="K8" s="57">
        <v>11</v>
      </c>
      <c r="L8" s="57">
        <v>12</v>
      </c>
    </row>
    <row r="9" spans="1:12" x14ac:dyDescent="0.25">
      <c r="A9" s="152" t="s">
        <v>81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</row>
    <row r="10" spans="1:12" x14ac:dyDescent="0.25">
      <c r="A10" s="153">
        <v>1</v>
      </c>
      <c r="B10" s="64" t="s">
        <v>82</v>
      </c>
      <c r="C10" s="54" t="s">
        <v>13</v>
      </c>
      <c r="D10" s="2"/>
      <c r="E10" s="2">
        <v>120</v>
      </c>
      <c r="F10" s="2"/>
      <c r="G10" s="2"/>
      <c r="H10" s="2"/>
      <c r="I10" s="2"/>
      <c r="J10" s="2"/>
      <c r="K10" s="2"/>
      <c r="L10" s="2"/>
    </row>
    <row r="11" spans="1:12" x14ac:dyDescent="0.25">
      <c r="A11" s="154"/>
      <c r="B11" s="62" t="s">
        <v>15</v>
      </c>
      <c r="C11" s="2" t="s">
        <v>16</v>
      </c>
      <c r="D11" s="2">
        <v>1</v>
      </c>
      <c r="E11" s="2">
        <f>E10*D11</f>
        <v>120</v>
      </c>
      <c r="F11" s="2"/>
      <c r="G11" s="2"/>
      <c r="H11" s="2"/>
      <c r="I11" s="55"/>
      <c r="J11" s="2"/>
      <c r="K11" s="2"/>
      <c r="L11" s="55"/>
    </row>
    <row r="12" spans="1:12" x14ac:dyDescent="0.25">
      <c r="A12" s="155"/>
      <c r="B12" s="62" t="s">
        <v>89</v>
      </c>
      <c r="C12" s="2" t="s">
        <v>16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39" t="s">
        <v>11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1"/>
    </row>
    <row r="14" spans="1:12" ht="25.5" x14ac:dyDescent="0.25">
      <c r="A14" s="153">
        <v>1</v>
      </c>
      <c r="B14" s="59" t="s">
        <v>219</v>
      </c>
      <c r="C14" s="60" t="s">
        <v>13</v>
      </c>
      <c r="D14" s="54"/>
      <c r="E14" s="54">
        <v>41.2</v>
      </c>
      <c r="F14" s="61"/>
      <c r="G14" s="61"/>
      <c r="H14" s="61"/>
      <c r="I14" s="61"/>
      <c r="J14" s="61"/>
      <c r="K14" s="61"/>
      <c r="L14" s="61"/>
    </row>
    <row r="15" spans="1:12" x14ac:dyDescent="0.25">
      <c r="A15" s="154"/>
      <c r="B15" s="62" t="s">
        <v>15</v>
      </c>
      <c r="C15" s="56" t="s">
        <v>16</v>
      </c>
      <c r="D15" s="2">
        <v>1</v>
      </c>
      <c r="E15" s="2">
        <f>E14*D15</f>
        <v>41.2</v>
      </c>
      <c r="F15" s="63"/>
      <c r="G15" s="63"/>
      <c r="H15" s="63"/>
      <c r="I15" s="63"/>
      <c r="J15" s="63"/>
      <c r="K15" s="63"/>
      <c r="L15" s="63"/>
    </row>
    <row r="16" spans="1:12" x14ac:dyDescent="0.25">
      <c r="A16" s="155"/>
      <c r="B16" s="62" t="s">
        <v>220</v>
      </c>
      <c r="C16" s="56" t="s">
        <v>91</v>
      </c>
      <c r="D16" s="2"/>
      <c r="E16" s="2">
        <v>1</v>
      </c>
      <c r="F16" s="63"/>
      <c r="G16" s="63"/>
      <c r="H16" s="63"/>
      <c r="I16" s="63"/>
      <c r="J16" s="63"/>
      <c r="K16" s="63"/>
      <c r="L16" s="63"/>
    </row>
    <row r="17" spans="1:13" ht="65.25" customHeight="1" x14ac:dyDescent="0.25">
      <c r="A17" s="153">
        <v>2</v>
      </c>
      <c r="B17" s="59" t="s">
        <v>241</v>
      </c>
      <c r="C17" s="60" t="s">
        <v>87</v>
      </c>
      <c r="D17" s="54"/>
      <c r="E17" s="54">
        <v>14.48</v>
      </c>
      <c r="F17" s="61"/>
      <c r="G17" s="61"/>
      <c r="H17" s="61"/>
      <c r="I17" s="61"/>
      <c r="J17" s="61"/>
      <c r="K17" s="61"/>
      <c r="L17" s="61"/>
    </row>
    <row r="18" spans="1:13" x14ac:dyDescent="0.25">
      <c r="A18" s="154"/>
      <c r="B18" s="62" t="s">
        <v>197</v>
      </c>
      <c r="C18" s="56" t="s">
        <v>91</v>
      </c>
      <c r="D18" s="2"/>
      <c r="E18" s="2">
        <v>1</v>
      </c>
      <c r="F18" s="63"/>
      <c r="G18" s="63"/>
      <c r="H18" s="63"/>
      <c r="I18" s="63"/>
      <c r="J18" s="63"/>
      <c r="K18" s="63"/>
      <c r="L18" s="63"/>
    </row>
    <row r="19" spans="1:13" x14ac:dyDescent="0.25">
      <c r="A19" s="153">
        <v>4</v>
      </c>
      <c r="B19" s="59" t="s">
        <v>221</v>
      </c>
      <c r="C19" s="60" t="s">
        <v>87</v>
      </c>
      <c r="D19" s="54"/>
      <c r="E19" s="54">
        <v>0.2</v>
      </c>
      <c r="F19" s="61"/>
      <c r="G19" s="61"/>
      <c r="H19" s="61"/>
      <c r="I19" s="61"/>
      <c r="J19" s="61"/>
      <c r="K19" s="61"/>
      <c r="L19" s="61"/>
    </row>
    <row r="20" spans="1:13" x14ac:dyDescent="0.25">
      <c r="A20" s="155"/>
      <c r="B20" s="62" t="s">
        <v>15</v>
      </c>
      <c r="C20" s="56" t="s">
        <v>16</v>
      </c>
      <c r="D20" s="2">
        <v>1</v>
      </c>
      <c r="E20" s="2">
        <f>E19*D20</f>
        <v>0.2</v>
      </c>
      <c r="F20" s="63"/>
      <c r="G20" s="63"/>
      <c r="H20" s="63"/>
      <c r="I20" s="63"/>
      <c r="J20" s="63"/>
      <c r="K20" s="63"/>
      <c r="L20" s="63"/>
    </row>
    <row r="21" spans="1:13" ht="25.5" x14ac:dyDescent="0.25">
      <c r="A21" s="129">
        <v>6</v>
      </c>
      <c r="B21" s="59" t="s">
        <v>37</v>
      </c>
      <c r="C21" s="60" t="s">
        <v>14</v>
      </c>
      <c r="D21" s="54"/>
      <c r="E21" s="54">
        <v>17.364000000000001</v>
      </c>
      <c r="F21" s="61"/>
      <c r="G21" s="61"/>
      <c r="H21" s="61"/>
      <c r="I21" s="61"/>
      <c r="J21" s="61"/>
      <c r="K21" s="61"/>
      <c r="L21" s="61"/>
    </row>
    <row r="22" spans="1:13" x14ac:dyDescent="0.25">
      <c r="A22" s="127"/>
      <c r="B22" s="62" t="s">
        <v>15</v>
      </c>
      <c r="C22" s="56" t="s">
        <v>16</v>
      </c>
      <c r="D22" s="2">
        <v>1</v>
      </c>
      <c r="E22" s="2">
        <f>E21*D22</f>
        <v>17.364000000000001</v>
      </c>
      <c r="F22" s="63"/>
      <c r="G22" s="63"/>
      <c r="H22" s="63"/>
      <c r="I22" s="63"/>
      <c r="J22" s="63"/>
      <c r="K22" s="63"/>
      <c r="L22" s="63"/>
    </row>
    <row r="23" spans="1:13" x14ac:dyDescent="0.25">
      <c r="A23" s="128"/>
      <c r="B23" s="62" t="s">
        <v>38</v>
      </c>
      <c r="C23" s="56" t="s">
        <v>22</v>
      </c>
      <c r="D23" s="2">
        <v>1.75</v>
      </c>
      <c r="E23" s="2">
        <f>E21*D23</f>
        <v>30.387</v>
      </c>
      <c r="F23" s="63"/>
      <c r="G23" s="63"/>
      <c r="H23" s="63"/>
      <c r="I23" s="63"/>
      <c r="J23" s="63"/>
      <c r="K23" s="63"/>
      <c r="L23" s="63"/>
    </row>
    <row r="24" spans="1:13" x14ac:dyDescent="0.25">
      <c r="A24" s="126" t="s">
        <v>144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</row>
    <row r="25" spans="1:13" ht="25.5" x14ac:dyDescent="0.25">
      <c r="A25" s="130">
        <v>1</v>
      </c>
      <c r="B25" s="59" t="s">
        <v>253</v>
      </c>
      <c r="C25" s="54" t="s">
        <v>87</v>
      </c>
      <c r="D25" s="64"/>
      <c r="E25" s="54">
        <v>3.12</v>
      </c>
      <c r="F25" s="64"/>
      <c r="G25" s="64"/>
      <c r="H25" s="64"/>
      <c r="I25" s="64"/>
      <c r="J25" s="64"/>
      <c r="K25" s="64"/>
      <c r="L25" s="64"/>
      <c r="M25" s="53"/>
    </row>
    <row r="26" spans="1:13" x14ac:dyDescent="0.25">
      <c r="A26" s="131"/>
      <c r="B26" s="62" t="s">
        <v>15</v>
      </c>
      <c r="C26" s="2" t="s">
        <v>16</v>
      </c>
      <c r="D26" s="2">
        <v>1.1000000000000001</v>
      </c>
      <c r="E26" s="2">
        <f>E25*D26</f>
        <v>3.4320000000000004</v>
      </c>
      <c r="F26" s="63"/>
      <c r="G26" s="63"/>
      <c r="H26" s="63"/>
      <c r="I26" s="63"/>
      <c r="J26" s="63"/>
      <c r="K26" s="63"/>
      <c r="L26" s="63"/>
      <c r="M26" s="53"/>
    </row>
    <row r="27" spans="1:13" x14ac:dyDescent="0.25">
      <c r="A27" s="132"/>
      <c r="B27" s="65" t="s">
        <v>116</v>
      </c>
      <c r="C27" s="66" t="s">
        <v>87</v>
      </c>
      <c r="D27" s="66">
        <v>1.21</v>
      </c>
      <c r="E27" s="23">
        <f>E25*D27</f>
        <v>3.7751999999999999</v>
      </c>
      <c r="F27" s="67"/>
      <c r="G27" s="23"/>
      <c r="H27" s="68"/>
      <c r="I27" s="23"/>
      <c r="J27" s="23"/>
      <c r="K27" s="23"/>
      <c r="L27" s="23"/>
      <c r="M27" s="53"/>
    </row>
    <row r="28" spans="1:13" x14ac:dyDescent="0.25">
      <c r="A28" s="130">
        <v>2</v>
      </c>
      <c r="B28" s="92" t="s">
        <v>242</v>
      </c>
      <c r="C28" s="70" t="s">
        <v>19</v>
      </c>
      <c r="D28" s="71"/>
      <c r="E28" s="72">
        <v>39.5</v>
      </c>
      <c r="F28" s="73"/>
      <c r="G28" s="74"/>
      <c r="H28" s="73"/>
      <c r="I28" s="74"/>
      <c r="J28" s="73"/>
      <c r="K28" s="73"/>
      <c r="L28" s="74"/>
      <c r="M28" s="53"/>
    </row>
    <row r="29" spans="1:13" x14ac:dyDescent="0.25">
      <c r="A29" s="131"/>
      <c r="B29" s="62" t="s">
        <v>15</v>
      </c>
      <c r="C29" s="76" t="s">
        <v>16</v>
      </c>
      <c r="D29" s="66">
        <v>1</v>
      </c>
      <c r="E29" s="7">
        <f>E28*D29</f>
        <v>39.5</v>
      </c>
      <c r="F29" s="7"/>
      <c r="G29" s="7"/>
      <c r="H29" s="7"/>
      <c r="I29" s="7"/>
      <c r="J29" s="7"/>
      <c r="K29" s="7"/>
      <c r="L29" s="7"/>
      <c r="M29" s="53"/>
    </row>
    <row r="30" spans="1:13" x14ac:dyDescent="0.25">
      <c r="A30" s="131"/>
      <c r="B30" s="65" t="s">
        <v>92</v>
      </c>
      <c r="C30" s="66" t="s">
        <v>87</v>
      </c>
      <c r="D30" s="7"/>
      <c r="E30" s="7">
        <v>5.9249999999999998</v>
      </c>
      <c r="F30" s="66"/>
      <c r="G30" s="7"/>
      <c r="H30" s="7"/>
      <c r="I30" s="7"/>
      <c r="J30" s="7"/>
      <c r="K30" s="7"/>
      <c r="L30" s="7"/>
      <c r="M30" s="53"/>
    </row>
    <row r="31" spans="1:13" x14ac:dyDescent="0.25">
      <c r="A31" s="131"/>
      <c r="B31" s="93" t="s">
        <v>206</v>
      </c>
      <c r="C31" s="67" t="s">
        <v>22</v>
      </c>
      <c r="D31" s="67"/>
      <c r="E31" s="23">
        <f>0.03*1.05</f>
        <v>3.15E-2</v>
      </c>
      <c r="F31" s="63"/>
      <c r="G31" s="23"/>
      <c r="H31" s="23"/>
      <c r="I31" s="23"/>
      <c r="J31" s="23"/>
      <c r="K31" s="23"/>
      <c r="L31" s="23"/>
      <c r="M31" s="53"/>
    </row>
    <row r="32" spans="1:13" x14ac:dyDescent="0.25">
      <c r="A32" s="131"/>
      <c r="B32" s="93" t="s">
        <v>207</v>
      </c>
      <c r="C32" s="67" t="s">
        <v>22</v>
      </c>
      <c r="D32" s="67"/>
      <c r="E32" s="23">
        <f>0.125*1.05</f>
        <v>0.13125000000000001</v>
      </c>
      <c r="F32" s="63"/>
      <c r="G32" s="23"/>
      <c r="H32" s="23"/>
      <c r="I32" s="23"/>
      <c r="J32" s="23"/>
      <c r="K32" s="23"/>
      <c r="L32" s="23"/>
      <c r="M32" s="53"/>
    </row>
    <row r="33" spans="1:13" x14ac:dyDescent="0.25">
      <c r="A33" s="131"/>
      <c r="B33" s="62" t="s">
        <v>210</v>
      </c>
      <c r="C33" s="2" t="s">
        <v>18</v>
      </c>
      <c r="D33" s="2">
        <v>0.11</v>
      </c>
      <c r="E33" s="63">
        <f>E29*D33</f>
        <v>4.3449999999999998</v>
      </c>
      <c r="F33" s="63"/>
      <c r="G33" s="63"/>
      <c r="H33" s="63"/>
      <c r="I33" s="63"/>
      <c r="J33" s="63"/>
      <c r="K33" s="63"/>
      <c r="L33" s="63"/>
      <c r="M33" s="53"/>
    </row>
    <row r="34" spans="1:13" x14ac:dyDescent="0.25">
      <c r="A34" s="131"/>
      <c r="B34" s="62" t="s">
        <v>211</v>
      </c>
      <c r="C34" s="2" t="s">
        <v>18</v>
      </c>
      <c r="D34" s="2">
        <v>0.13</v>
      </c>
      <c r="E34" s="63">
        <f>E29*D34</f>
        <v>5.1349999999999998</v>
      </c>
      <c r="F34" s="63"/>
      <c r="G34" s="63"/>
      <c r="H34" s="63"/>
      <c r="I34" s="63"/>
      <c r="J34" s="63"/>
      <c r="K34" s="63"/>
      <c r="L34" s="63"/>
      <c r="M34" s="53"/>
    </row>
    <row r="35" spans="1:13" x14ac:dyDescent="0.25">
      <c r="A35" s="132"/>
      <c r="B35" s="65" t="s">
        <v>17</v>
      </c>
      <c r="C35" s="76" t="s">
        <v>16</v>
      </c>
      <c r="D35" s="7">
        <v>0.25</v>
      </c>
      <c r="E35" s="7">
        <f>E28*D35</f>
        <v>9.875</v>
      </c>
      <c r="F35" s="7"/>
      <c r="G35" s="7"/>
      <c r="H35" s="7"/>
      <c r="I35" s="7"/>
      <c r="J35" s="7"/>
      <c r="K35" s="7"/>
      <c r="L35" s="7"/>
      <c r="M35" s="53"/>
    </row>
    <row r="36" spans="1:13" ht="25.5" x14ac:dyDescent="0.25">
      <c r="A36" s="130">
        <v>3</v>
      </c>
      <c r="B36" s="59" t="s">
        <v>226</v>
      </c>
      <c r="C36" s="54" t="s">
        <v>13</v>
      </c>
      <c r="D36" s="54"/>
      <c r="E36" s="54">
        <v>6</v>
      </c>
      <c r="F36" s="61"/>
      <c r="G36" s="61"/>
      <c r="H36" s="61"/>
      <c r="I36" s="61"/>
      <c r="J36" s="61"/>
      <c r="K36" s="61"/>
      <c r="L36" s="61"/>
      <c r="M36" s="53"/>
    </row>
    <row r="37" spans="1:13" x14ac:dyDescent="0.25">
      <c r="A37" s="131"/>
      <c r="B37" s="62" t="s">
        <v>15</v>
      </c>
      <c r="C37" s="2" t="s">
        <v>16</v>
      </c>
      <c r="D37" s="2">
        <v>1</v>
      </c>
      <c r="E37" s="2">
        <f>E36*D37</f>
        <v>6</v>
      </c>
      <c r="F37" s="63"/>
      <c r="G37" s="63"/>
      <c r="H37" s="63"/>
      <c r="I37" s="63"/>
      <c r="J37" s="63"/>
      <c r="K37" s="63"/>
      <c r="L37" s="63"/>
      <c r="M37" s="53"/>
    </row>
    <row r="38" spans="1:13" x14ac:dyDescent="0.25">
      <c r="A38" s="131"/>
      <c r="B38" s="62" t="s">
        <v>227</v>
      </c>
      <c r="C38" s="2" t="s">
        <v>13</v>
      </c>
      <c r="D38" s="2">
        <v>1.05</v>
      </c>
      <c r="E38" s="2">
        <f>E36*D38</f>
        <v>6.3000000000000007</v>
      </c>
      <c r="F38" s="63"/>
      <c r="G38" s="63"/>
      <c r="H38" s="63"/>
      <c r="I38" s="63"/>
      <c r="J38" s="63"/>
      <c r="K38" s="63"/>
      <c r="L38" s="63"/>
      <c r="M38" s="53"/>
    </row>
    <row r="39" spans="1:13" x14ac:dyDescent="0.25">
      <c r="A39" s="131"/>
      <c r="B39" s="62" t="s">
        <v>199</v>
      </c>
      <c r="C39" s="2" t="s">
        <v>18</v>
      </c>
      <c r="D39" s="2">
        <v>8</v>
      </c>
      <c r="E39" s="2">
        <f>E36*D39</f>
        <v>48</v>
      </c>
      <c r="F39" s="63"/>
      <c r="G39" s="63"/>
      <c r="H39" s="63"/>
      <c r="I39" s="63"/>
      <c r="J39" s="63"/>
      <c r="K39" s="63"/>
      <c r="L39" s="63"/>
      <c r="M39" s="53"/>
    </row>
    <row r="40" spans="1:13" x14ac:dyDescent="0.25">
      <c r="A40" s="132"/>
      <c r="B40" s="62" t="s">
        <v>17</v>
      </c>
      <c r="C40" s="2" t="s">
        <v>16</v>
      </c>
      <c r="D40" s="2">
        <v>0.3</v>
      </c>
      <c r="E40" s="2">
        <f>E36*D40</f>
        <v>1.7999999999999998</v>
      </c>
      <c r="F40" s="2"/>
      <c r="G40" s="63"/>
      <c r="H40" s="63"/>
      <c r="I40" s="63"/>
      <c r="J40" s="63"/>
      <c r="K40" s="63"/>
      <c r="L40" s="63"/>
      <c r="M40" s="53"/>
    </row>
    <row r="41" spans="1:13" ht="25.5" x14ac:dyDescent="0.25">
      <c r="A41" s="149">
        <v>8</v>
      </c>
      <c r="B41" s="59" t="s">
        <v>296</v>
      </c>
      <c r="C41" s="54" t="s">
        <v>19</v>
      </c>
      <c r="D41" s="54"/>
      <c r="E41" s="54">
        <v>27.1</v>
      </c>
      <c r="F41" s="54"/>
      <c r="G41" s="61"/>
      <c r="H41" s="61"/>
      <c r="I41" s="61"/>
      <c r="J41" s="61"/>
      <c r="K41" s="61"/>
      <c r="L41" s="61"/>
      <c r="M41" s="53"/>
    </row>
    <row r="42" spans="1:13" x14ac:dyDescent="0.25">
      <c r="A42" s="151"/>
      <c r="B42" s="62" t="s">
        <v>15</v>
      </c>
      <c r="C42" s="2" t="s">
        <v>16</v>
      </c>
      <c r="D42" s="2">
        <v>1</v>
      </c>
      <c r="E42" s="2">
        <f>E41*D42</f>
        <v>27.1</v>
      </c>
      <c r="F42" s="2"/>
      <c r="G42" s="63"/>
      <c r="H42" s="63"/>
      <c r="I42" s="63"/>
      <c r="J42" s="63"/>
      <c r="K42" s="63"/>
      <c r="L42" s="63"/>
      <c r="M42" s="53"/>
    </row>
    <row r="43" spans="1:13" x14ac:dyDescent="0.25">
      <c r="A43" s="151"/>
      <c r="B43" s="62" t="s">
        <v>26</v>
      </c>
      <c r="C43" s="2" t="s">
        <v>23</v>
      </c>
      <c r="D43" s="2">
        <v>0.05</v>
      </c>
      <c r="E43" s="2">
        <f>E41*D43</f>
        <v>1.3550000000000002</v>
      </c>
      <c r="F43" s="63"/>
      <c r="G43" s="63"/>
      <c r="H43" s="63"/>
      <c r="I43" s="63"/>
      <c r="J43" s="63"/>
      <c r="K43" s="63"/>
      <c r="L43" s="63"/>
      <c r="M43" s="53"/>
    </row>
    <row r="44" spans="1:13" x14ac:dyDescent="0.25">
      <c r="A44" s="151"/>
      <c r="B44" s="62" t="s">
        <v>105</v>
      </c>
      <c r="C44" s="2" t="s">
        <v>23</v>
      </c>
      <c r="D44" s="2">
        <v>0.15</v>
      </c>
      <c r="E44" s="2">
        <f>E42*D44</f>
        <v>4.0650000000000004</v>
      </c>
      <c r="F44" s="2"/>
      <c r="G44" s="63"/>
      <c r="H44" s="63"/>
      <c r="I44" s="63"/>
      <c r="J44" s="63"/>
      <c r="K44" s="63"/>
      <c r="L44" s="63"/>
      <c r="M44" s="53"/>
    </row>
    <row r="45" spans="1:13" x14ac:dyDescent="0.25">
      <c r="A45" s="150"/>
      <c r="B45" s="62" t="s">
        <v>17</v>
      </c>
      <c r="C45" s="2" t="s">
        <v>16</v>
      </c>
      <c r="D45" s="2">
        <v>0.2</v>
      </c>
      <c r="E45" s="2">
        <f>E41*D45</f>
        <v>5.4200000000000008</v>
      </c>
      <c r="F45" s="2"/>
      <c r="G45" s="63"/>
      <c r="H45" s="63"/>
      <c r="I45" s="63"/>
      <c r="J45" s="63"/>
      <c r="K45" s="63"/>
      <c r="L45" s="63"/>
      <c r="M45" s="53"/>
    </row>
    <row r="46" spans="1:13" x14ac:dyDescent="0.25">
      <c r="A46" s="140" t="s">
        <v>297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53"/>
    </row>
    <row r="47" spans="1:13" ht="25.5" x14ac:dyDescent="0.25">
      <c r="A47" s="149">
        <v>7</v>
      </c>
      <c r="B47" s="59" t="s">
        <v>228</v>
      </c>
      <c r="C47" s="83" t="s">
        <v>13</v>
      </c>
      <c r="D47" s="83"/>
      <c r="E47" s="83">
        <v>18.399999999999999</v>
      </c>
      <c r="F47" s="84"/>
      <c r="G47" s="84"/>
      <c r="H47" s="84"/>
      <c r="I47" s="84"/>
      <c r="J47" s="84"/>
      <c r="K47" s="84"/>
      <c r="L47" s="84"/>
    </row>
    <row r="48" spans="1:13" x14ac:dyDescent="0.25">
      <c r="A48" s="151"/>
      <c r="B48" s="62" t="s">
        <v>15</v>
      </c>
      <c r="C48" s="2" t="s">
        <v>16</v>
      </c>
      <c r="D48" s="2">
        <v>1</v>
      </c>
      <c r="E48" s="2">
        <f>E47*D48</f>
        <v>18.399999999999999</v>
      </c>
      <c r="F48" s="63"/>
      <c r="G48" s="63"/>
      <c r="H48" s="63"/>
      <c r="I48" s="63"/>
      <c r="J48" s="63"/>
      <c r="K48" s="63"/>
      <c r="L48" s="82"/>
    </row>
    <row r="49" spans="1:12" x14ac:dyDescent="0.25">
      <c r="A49" s="151"/>
      <c r="B49" s="62" t="s">
        <v>105</v>
      </c>
      <c r="C49" s="2" t="s">
        <v>23</v>
      </c>
      <c r="D49" s="2">
        <v>0.15</v>
      </c>
      <c r="E49" s="2">
        <f>E47*D49</f>
        <v>2.76</v>
      </c>
      <c r="F49" s="2"/>
      <c r="G49" s="63"/>
      <c r="H49" s="63"/>
      <c r="I49" s="63"/>
      <c r="J49" s="63"/>
      <c r="K49" s="63"/>
      <c r="L49" s="82"/>
    </row>
    <row r="50" spans="1:12" x14ac:dyDescent="0.25">
      <c r="A50" s="150"/>
      <c r="B50" s="62" t="s">
        <v>17</v>
      </c>
      <c r="C50" s="2" t="s">
        <v>16</v>
      </c>
      <c r="D50" s="2">
        <v>0.2</v>
      </c>
      <c r="E50" s="2">
        <f>E47*D50</f>
        <v>3.6799999999999997</v>
      </c>
      <c r="F50" s="2"/>
      <c r="G50" s="63"/>
      <c r="H50" s="63"/>
      <c r="I50" s="63"/>
      <c r="J50" s="63"/>
      <c r="K50" s="63"/>
      <c r="L50" s="82"/>
    </row>
    <row r="51" spans="1:12" x14ac:dyDescent="0.25">
      <c r="A51" s="149">
        <v>9</v>
      </c>
      <c r="B51" s="59" t="s">
        <v>225</v>
      </c>
      <c r="C51" s="54" t="s">
        <v>87</v>
      </c>
      <c r="D51" s="54"/>
      <c r="E51" s="54">
        <v>10.4</v>
      </c>
      <c r="F51" s="54"/>
      <c r="G51" s="61"/>
      <c r="H51" s="61"/>
      <c r="I51" s="61"/>
      <c r="J51" s="61"/>
      <c r="K51" s="61"/>
      <c r="L51" s="61"/>
    </row>
    <row r="52" spans="1:12" x14ac:dyDescent="0.25">
      <c r="A52" s="151"/>
      <c r="B52" s="62" t="s">
        <v>69</v>
      </c>
      <c r="C52" s="2" t="s">
        <v>16</v>
      </c>
      <c r="D52" s="2"/>
      <c r="E52" s="2">
        <f>E51</f>
        <v>10.4</v>
      </c>
      <c r="F52" s="2"/>
      <c r="G52" s="63"/>
      <c r="H52" s="63"/>
      <c r="I52" s="63"/>
      <c r="J52" s="63"/>
      <c r="K52" s="63"/>
      <c r="L52" s="63"/>
    </row>
    <row r="53" spans="1:12" ht="18" customHeight="1" x14ac:dyDescent="0.25">
      <c r="A53" s="150"/>
      <c r="B53" s="62" t="s">
        <v>104</v>
      </c>
      <c r="C53" s="2" t="s">
        <v>14</v>
      </c>
      <c r="D53" s="2">
        <v>1.21</v>
      </c>
      <c r="E53" s="2">
        <f>D53*E51</f>
        <v>12.584</v>
      </c>
      <c r="F53" s="2"/>
      <c r="G53" s="63"/>
      <c r="H53" s="63"/>
      <c r="I53" s="63"/>
      <c r="J53" s="63"/>
      <c r="K53" s="63"/>
      <c r="L53" s="63"/>
    </row>
    <row r="54" spans="1:12" ht="25.5" x14ac:dyDescent="0.25">
      <c r="A54" s="149">
        <v>10</v>
      </c>
      <c r="B54" s="59" t="s">
        <v>240</v>
      </c>
      <c r="C54" s="54" t="s">
        <v>13</v>
      </c>
      <c r="D54" s="2"/>
      <c r="E54" s="54">
        <v>30.8</v>
      </c>
      <c r="F54" s="63"/>
      <c r="G54" s="63"/>
      <c r="H54" s="63"/>
      <c r="I54" s="63"/>
      <c r="J54" s="63"/>
      <c r="K54" s="63"/>
      <c r="L54" s="63"/>
    </row>
    <row r="55" spans="1:12" x14ac:dyDescent="0.25">
      <c r="A55" s="151"/>
      <c r="B55" s="62" t="s">
        <v>15</v>
      </c>
      <c r="C55" s="2" t="s">
        <v>16</v>
      </c>
      <c r="D55" s="2">
        <v>1</v>
      </c>
      <c r="E55" s="2">
        <f>E54*D55</f>
        <v>30.8</v>
      </c>
      <c r="F55" s="63"/>
      <c r="G55" s="63"/>
      <c r="H55" s="63"/>
      <c r="I55" s="63"/>
      <c r="J55" s="63"/>
      <c r="K55" s="63"/>
      <c r="L55" s="63"/>
    </row>
    <row r="56" spans="1:12" x14ac:dyDescent="0.25">
      <c r="A56" s="151"/>
      <c r="B56" s="62" t="s">
        <v>24</v>
      </c>
      <c r="C56" s="2" t="s">
        <v>14</v>
      </c>
      <c r="D56" s="2">
        <v>3.2000000000000001E-2</v>
      </c>
      <c r="E56" s="2">
        <f>D56*E54</f>
        <v>0.98560000000000003</v>
      </c>
      <c r="F56" s="63"/>
      <c r="G56" s="63"/>
      <c r="H56" s="63"/>
      <c r="I56" s="63"/>
      <c r="J56" s="63"/>
      <c r="K56" s="63"/>
      <c r="L56" s="63"/>
    </row>
    <row r="57" spans="1:12" x14ac:dyDescent="0.25">
      <c r="A57" s="150"/>
      <c r="B57" s="62" t="s">
        <v>17</v>
      </c>
      <c r="C57" s="2" t="s">
        <v>16</v>
      </c>
      <c r="D57" s="2">
        <v>0.3</v>
      </c>
      <c r="E57" s="2">
        <f>E54*D57</f>
        <v>9.24</v>
      </c>
      <c r="F57" s="2"/>
      <c r="G57" s="63"/>
      <c r="H57" s="63"/>
      <c r="I57" s="63"/>
      <c r="J57" s="63"/>
      <c r="K57" s="63"/>
      <c r="L57" s="63"/>
    </row>
    <row r="58" spans="1:12" ht="25.5" x14ac:dyDescent="0.25">
      <c r="A58" s="149">
        <v>11</v>
      </c>
      <c r="B58" s="59" t="s">
        <v>212</v>
      </c>
      <c r="C58" s="54" t="s">
        <v>13</v>
      </c>
      <c r="D58" s="54"/>
      <c r="E58" s="54">
        <v>107.8</v>
      </c>
      <c r="F58" s="61"/>
      <c r="G58" s="61"/>
      <c r="H58" s="61"/>
      <c r="I58" s="61"/>
      <c r="J58" s="61"/>
      <c r="K58" s="61"/>
      <c r="L58" s="61"/>
    </row>
    <row r="59" spans="1:12" x14ac:dyDescent="0.25">
      <c r="A59" s="151"/>
      <c r="B59" s="62" t="s">
        <v>15</v>
      </c>
      <c r="C59" s="2" t="s">
        <v>16</v>
      </c>
      <c r="D59" s="2">
        <v>1</v>
      </c>
      <c r="E59" s="2">
        <f>E58*D59</f>
        <v>107.8</v>
      </c>
      <c r="F59" s="63"/>
      <c r="G59" s="63"/>
      <c r="H59" s="63"/>
      <c r="I59" s="63"/>
      <c r="J59" s="63"/>
      <c r="K59" s="63"/>
      <c r="L59" s="63"/>
    </row>
    <row r="60" spans="1:12" x14ac:dyDescent="0.25">
      <c r="A60" s="151"/>
      <c r="B60" s="62" t="s">
        <v>154</v>
      </c>
      <c r="C60" s="2" t="s">
        <v>16</v>
      </c>
      <c r="D60" s="2">
        <v>0.04</v>
      </c>
      <c r="E60" s="2">
        <f>E58*D60</f>
        <v>4.3120000000000003</v>
      </c>
      <c r="F60" s="63"/>
      <c r="G60" s="63"/>
      <c r="H60" s="63"/>
      <c r="I60" s="63"/>
      <c r="J60" s="63"/>
      <c r="K60" s="63"/>
      <c r="L60" s="63"/>
    </row>
    <row r="61" spans="1:12" x14ac:dyDescent="0.25">
      <c r="A61" s="151"/>
      <c r="B61" s="62" t="s">
        <v>155</v>
      </c>
      <c r="C61" s="2" t="s">
        <v>23</v>
      </c>
      <c r="D61" s="2">
        <v>0.1</v>
      </c>
      <c r="E61" s="2">
        <f>E58*D61</f>
        <v>10.780000000000001</v>
      </c>
      <c r="F61" s="63"/>
      <c r="G61" s="63"/>
      <c r="H61" s="63"/>
      <c r="I61" s="63"/>
      <c r="J61" s="63"/>
      <c r="K61" s="63"/>
      <c r="L61" s="63"/>
    </row>
    <row r="62" spans="1:12" x14ac:dyDescent="0.25">
      <c r="A62" s="151"/>
      <c r="B62" s="62" t="s">
        <v>156</v>
      </c>
      <c r="C62" s="2" t="s">
        <v>14</v>
      </c>
      <c r="D62" s="2">
        <v>0.02</v>
      </c>
      <c r="E62" s="2">
        <f>E58*D62</f>
        <v>2.1560000000000001</v>
      </c>
      <c r="F62" s="63"/>
      <c r="G62" s="63"/>
      <c r="H62" s="63"/>
      <c r="I62" s="63"/>
      <c r="J62" s="63"/>
      <c r="K62" s="63"/>
      <c r="L62" s="63"/>
    </row>
    <row r="63" spans="1:12" x14ac:dyDescent="0.25">
      <c r="A63" s="151"/>
      <c r="B63" s="62" t="s">
        <v>157</v>
      </c>
      <c r="C63" s="2" t="s">
        <v>22</v>
      </c>
      <c r="D63" s="2">
        <v>1.2E-2</v>
      </c>
      <c r="E63" s="2">
        <f>E58*D63</f>
        <v>1.2936000000000001</v>
      </c>
      <c r="F63" s="63"/>
      <c r="G63" s="63"/>
      <c r="H63" s="63"/>
      <c r="I63" s="63"/>
      <c r="J63" s="63"/>
      <c r="K63" s="63"/>
      <c r="L63" s="63"/>
    </row>
    <row r="64" spans="1:12" x14ac:dyDescent="0.25">
      <c r="A64" s="151"/>
      <c r="B64" s="62" t="s">
        <v>26</v>
      </c>
      <c r="C64" s="2" t="s">
        <v>23</v>
      </c>
      <c r="D64" s="2">
        <v>0.15</v>
      </c>
      <c r="E64" s="2">
        <f>E58*D64</f>
        <v>16.169999999999998</v>
      </c>
      <c r="F64" s="63"/>
      <c r="G64" s="63"/>
      <c r="H64" s="63"/>
      <c r="I64" s="63"/>
      <c r="J64" s="63"/>
      <c r="K64" s="63"/>
      <c r="L64" s="63"/>
    </row>
    <row r="65" spans="1:12" x14ac:dyDescent="0.25">
      <c r="A65" s="151"/>
      <c r="B65" s="62" t="s">
        <v>194</v>
      </c>
      <c r="C65" s="2" t="s">
        <v>23</v>
      </c>
      <c r="D65" s="2">
        <v>0.55000000000000004</v>
      </c>
      <c r="E65" s="2">
        <f>E58*D65</f>
        <v>59.290000000000006</v>
      </c>
      <c r="F65" s="63"/>
      <c r="G65" s="63"/>
      <c r="H65" s="63"/>
      <c r="I65" s="63"/>
      <c r="J65" s="63"/>
      <c r="K65" s="63"/>
      <c r="L65" s="63"/>
    </row>
    <row r="66" spans="1:12" x14ac:dyDescent="0.25">
      <c r="A66" s="151"/>
      <c r="B66" s="62" t="s">
        <v>17</v>
      </c>
      <c r="C66" s="2" t="s">
        <v>16</v>
      </c>
      <c r="D66" s="2">
        <v>0.1</v>
      </c>
      <c r="E66" s="2">
        <f>E58*D66</f>
        <v>10.780000000000001</v>
      </c>
      <c r="F66" s="2"/>
      <c r="G66" s="63"/>
      <c r="H66" s="63"/>
      <c r="I66" s="63"/>
      <c r="J66" s="63"/>
      <c r="K66" s="63"/>
      <c r="L66" s="63"/>
    </row>
    <row r="67" spans="1:12" ht="38.25" x14ac:dyDescent="0.25">
      <c r="A67" s="130">
        <v>14</v>
      </c>
      <c r="B67" s="59" t="s">
        <v>113</v>
      </c>
      <c r="C67" s="54" t="s">
        <v>21</v>
      </c>
      <c r="D67" s="54"/>
      <c r="E67" s="54">
        <v>4</v>
      </c>
      <c r="F67" s="54"/>
      <c r="G67" s="61"/>
      <c r="H67" s="61"/>
      <c r="I67" s="61"/>
      <c r="J67" s="61"/>
      <c r="K67" s="61"/>
      <c r="L67" s="61"/>
    </row>
    <row r="68" spans="1:12" x14ac:dyDescent="0.25">
      <c r="A68" s="131"/>
      <c r="B68" s="62" t="s">
        <v>15</v>
      </c>
      <c r="C68" s="2" t="s">
        <v>16</v>
      </c>
      <c r="D68" s="2">
        <v>1</v>
      </c>
      <c r="E68" s="2">
        <f>E67*D68</f>
        <v>4</v>
      </c>
      <c r="F68" s="63"/>
      <c r="G68" s="63"/>
      <c r="H68" s="63"/>
      <c r="I68" s="63"/>
      <c r="J68" s="63"/>
      <c r="K68" s="63"/>
      <c r="L68" s="82"/>
    </row>
    <row r="69" spans="1:12" x14ac:dyDescent="0.25">
      <c r="A69" s="131"/>
      <c r="B69" s="62" t="s">
        <v>115</v>
      </c>
      <c r="C69" s="2" t="s">
        <v>87</v>
      </c>
      <c r="D69" s="2"/>
      <c r="E69" s="2">
        <v>1.21</v>
      </c>
      <c r="F69" s="63"/>
      <c r="G69" s="63"/>
      <c r="H69" s="63"/>
      <c r="I69" s="63"/>
      <c r="J69" s="63"/>
      <c r="K69" s="63"/>
      <c r="L69" s="82"/>
    </row>
    <row r="70" spans="1:12" x14ac:dyDescent="0.25">
      <c r="A70" s="131"/>
      <c r="B70" s="62" t="s">
        <v>114</v>
      </c>
      <c r="C70" s="2" t="s">
        <v>20</v>
      </c>
      <c r="D70" s="2">
        <v>2.98</v>
      </c>
      <c r="E70" s="2">
        <f>E67*D70</f>
        <v>11.92</v>
      </c>
      <c r="F70" s="63"/>
      <c r="G70" s="63"/>
      <c r="H70" s="63"/>
      <c r="I70" s="63"/>
      <c r="J70" s="63"/>
      <c r="K70" s="63"/>
      <c r="L70" s="63"/>
    </row>
    <row r="71" spans="1:12" x14ac:dyDescent="0.25">
      <c r="A71" s="131"/>
      <c r="B71" s="62" t="s">
        <v>107</v>
      </c>
      <c r="C71" s="2" t="s">
        <v>20</v>
      </c>
      <c r="D71" s="2">
        <v>1</v>
      </c>
      <c r="E71" s="2">
        <f>E67*D71</f>
        <v>4</v>
      </c>
      <c r="F71" s="63"/>
      <c r="G71" s="63"/>
      <c r="H71" s="63"/>
      <c r="I71" s="63"/>
      <c r="J71" s="63"/>
      <c r="K71" s="63"/>
      <c r="L71" s="63"/>
    </row>
    <row r="72" spans="1:12" x14ac:dyDescent="0.25">
      <c r="A72" s="131"/>
      <c r="B72" s="62" t="s">
        <v>105</v>
      </c>
      <c r="C72" s="2" t="s">
        <v>23</v>
      </c>
      <c r="D72" s="2">
        <v>0.8</v>
      </c>
      <c r="E72" s="2">
        <f>E67*D72</f>
        <v>3.2</v>
      </c>
      <c r="F72" s="2"/>
      <c r="G72" s="63"/>
      <c r="H72" s="63"/>
      <c r="I72" s="63"/>
      <c r="J72" s="63"/>
      <c r="K72" s="63"/>
      <c r="L72" s="63"/>
    </row>
    <row r="73" spans="1:12" x14ac:dyDescent="0.25">
      <c r="A73" s="132"/>
      <c r="B73" s="80" t="s">
        <v>17</v>
      </c>
      <c r="C73" s="2" t="s">
        <v>16</v>
      </c>
      <c r="D73" s="2">
        <v>5</v>
      </c>
      <c r="E73" s="2">
        <f>E68*D73</f>
        <v>20</v>
      </c>
      <c r="F73" s="2"/>
      <c r="G73" s="63"/>
      <c r="H73" s="63"/>
      <c r="I73" s="63"/>
      <c r="J73" s="63"/>
      <c r="K73" s="63"/>
      <c r="L73" s="63"/>
    </row>
    <row r="74" spans="1:12" x14ac:dyDescent="0.25">
      <c r="A74" s="140" t="s">
        <v>123</v>
      </c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</row>
    <row r="75" spans="1:12" ht="25.5" x14ac:dyDescent="0.25">
      <c r="A75" s="138">
        <v>1</v>
      </c>
      <c r="B75" s="59" t="s">
        <v>205</v>
      </c>
      <c r="C75" s="54" t="s">
        <v>87</v>
      </c>
      <c r="D75" s="54"/>
      <c r="E75" s="54">
        <v>1.5</v>
      </c>
      <c r="F75" s="54"/>
      <c r="G75" s="61"/>
      <c r="H75" s="61"/>
      <c r="I75" s="61"/>
      <c r="J75" s="61"/>
      <c r="K75" s="61"/>
      <c r="L75" s="61"/>
    </row>
    <row r="76" spans="1:12" x14ac:dyDescent="0.25">
      <c r="A76" s="138"/>
      <c r="B76" s="62" t="s">
        <v>15</v>
      </c>
      <c r="C76" s="2" t="s">
        <v>16</v>
      </c>
      <c r="D76" s="2">
        <v>1</v>
      </c>
      <c r="E76" s="2">
        <f>E75*D76</f>
        <v>1.5</v>
      </c>
      <c r="F76" s="63"/>
      <c r="G76" s="63"/>
      <c r="H76" s="63"/>
      <c r="I76" s="63"/>
      <c r="J76" s="63"/>
      <c r="K76" s="63"/>
      <c r="L76" s="63"/>
    </row>
    <row r="77" spans="1:12" ht="25.5" x14ac:dyDescent="0.25">
      <c r="A77" s="130">
        <v>2</v>
      </c>
      <c r="B77" s="59" t="s">
        <v>193</v>
      </c>
      <c r="C77" s="54" t="s">
        <v>13</v>
      </c>
      <c r="D77" s="54"/>
      <c r="E77" s="54">
        <v>5.35</v>
      </c>
      <c r="F77" s="61"/>
      <c r="G77" s="61"/>
      <c r="H77" s="61"/>
      <c r="I77" s="61"/>
      <c r="J77" s="61"/>
      <c r="K77" s="61"/>
      <c r="L77" s="61"/>
    </row>
    <row r="78" spans="1:12" x14ac:dyDescent="0.25">
      <c r="A78" s="131"/>
      <c r="B78" s="62" t="s">
        <v>15</v>
      </c>
      <c r="C78" s="2" t="s">
        <v>16</v>
      </c>
      <c r="D78" s="2">
        <v>1</v>
      </c>
      <c r="E78" s="2">
        <f>E77*D78</f>
        <v>5.35</v>
      </c>
      <c r="F78" s="63"/>
      <c r="G78" s="63"/>
      <c r="H78" s="63"/>
      <c r="I78" s="63"/>
      <c r="J78" s="63"/>
      <c r="K78" s="63"/>
      <c r="L78" s="63"/>
    </row>
    <row r="79" spans="1:12" x14ac:dyDescent="0.25">
      <c r="A79" s="131"/>
      <c r="B79" s="62" t="s">
        <v>73</v>
      </c>
      <c r="C79" s="2" t="s">
        <v>13</v>
      </c>
      <c r="D79" s="2">
        <v>1.05</v>
      </c>
      <c r="E79" s="2">
        <f>E77*D79</f>
        <v>5.6174999999999997</v>
      </c>
      <c r="F79" s="63"/>
      <c r="G79" s="63"/>
      <c r="H79" s="63"/>
      <c r="I79" s="63"/>
      <c r="J79" s="63"/>
      <c r="K79" s="63"/>
      <c r="L79" s="63"/>
    </row>
    <row r="80" spans="1:12" x14ac:dyDescent="0.25">
      <c r="A80" s="131"/>
      <c r="B80" s="62" t="s">
        <v>199</v>
      </c>
      <c r="C80" s="2" t="s">
        <v>18</v>
      </c>
      <c r="D80" s="2">
        <v>8</v>
      </c>
      <c r="E80" s="2">
        <f>E77*D80</f>
        <v>42.8</v>
      </c>
      <c r="F80" s="63"/>
      <c r="G80" s="63"/>
      <c r="H80" s="63"/>
      <c r="I80" s="63"/>
      <c r="J80" s="63"/>
      <c r="K80" s="63"/>
      <c r="L80" s="63"/>
    </row>
    <row r="81" spans="1:13" x14ac:dyDescent="0.25">
      <c r="A81" s="132"/>
      <c r="B81" s="62" t="s">
        <v>17</v>
      </c>
      <c r="C81" s="2" t="s">
        <v>16</v>
      </c>
      <c r="D81" s="2">
        <v>0.3</v>
      </c>
      <c r="E81" s="2">
        <f>E77*D81</f>
        <v>1.6049999999999998</v>
      </c>
      <c r="F81" s="2"/>
      <c r="G81" s="63"/>
      <c r="H81" s="63"/>
      <c r="I81" s="63"/>
      <c r="J81" s="63"/>
      <c r="K81" s="63"/>
      <c r="L81" s="63"/>
    </row>
    <row r="82" spans="1:13" ht="25.5" x14ac:dyDescent="0.25">
      <c r="A82" s="129">
        <v>3</v>
      </c>
      <c r="B82" s="59" t="s">
        <v>222</v>
      </c>
      <c r="C82" s="54" t="s">
        <v>19</v>
      </c>
      <c r="D82" s="54"/>
      <c r="E82" s="54">
        <v>24.4</v>
      </c>
      <c r="F82" s="54"/>
      <c r="G82" s="54"/>
      <c r="H82" s="54"/>
      <c r="I82" s="54"/>
      <c r="J82" s="54"/>
      <c r="K82" s="54"/>
      <c r="L82" s="54"/>
    </row>
    <row r="83" spans="1:13" x14ac:dyDescent="0.25">
      <c r="A83" s="127"/>
      <c r="B83" s="62" t="s">
        <v>15</v>
      </c>
      <c r="C83" s="2" t="s">
        <v>16</v>
      </c>
      <c r="D83" s="2">
        <v>1</v>
      </c>
      <c r="E83" s="2">
        <f>D83*E82</f>
        <v>24.4</v>
      </c>
      <c r="F83" s="2"/>
      <c r="G83" s="63"/>
      <c r="H83" s="63"/>
      <c r="I83" s="63"/>
      <c r="J83" s="63"/>
      <c r="K83" s="63"/>
      <c r="L83" s="63"/>
    </row>
    <row r="84" spans="1:13" x14ac:dyDescent="0.25">
      <c r="A84" s="127"/>
      <c r="B84" s="62" t="s">
        <v>223</v>
      </c>
      <c r="C84" s="2" t="s">
        <v>13</v>
      </c>
      <c r="D84" s="2"/>
      <c r="E84" s="2">
        <v>4.9800000000000004</v>
      </c>
      <c r="F84" s="2"/>
      <c r="G84" s="63"/>
      <c r="H84" s="63"/>
      <c r="I84" s="63"/>
      <c r="J84" s="63"/>
      <c r="K84" s="63"/>
      <c r="L84" s="63"/>
    </row>
    <row r="85" spans="1:13" x14ac:dyDescent="0.25">
      <c r="A85" s="127"/>
      <c r="B85" s="62" t="s">
        <v>105</v>
      </c>
      <c r="C85" s="2" t="s">
        <v>23</v>
      </c>
      <c r="D85" s="2">
        <v>0.1</v>
      </c>
      <c r="E85" s="2">
        <f>E83*D85</f>
        <v>2.44</v>
      </c>
      <c r="F85" s="2"/>
      <c r="G85" s="63"/>
      <c r="H85" s="63"/>
      <c r="I85" s="63"/>
      <c r="J85" s="63"/>
      <c r="K85" s="63"/>
      <c r="L85" s="63"/>
    </row>
    <row r="86" spans="1:13" x14ac:dyDescent="0.25">
      <c r="A86" s="128"/>
      <c r="B86" s="62" t="s">
        <v>17</v>
      </c>
      <c r="C86" s="2" t="s">
        <v>16</v>
      </c>
      <c r="D86" s="2">
        <v>0.5</v>
      </c>
      <c r="E86" s="2">
        <f>E82*D86</f>
        <v>12.2</v>
      </c>
      <c r="F86" s="2"/>
      <c r="G86" s="63"/>
      <c r="H86" s="63"/>
      <c r="I86" s="63"/>
      <c r="J86" s="63"/>
      <c r="K86" s="63"/>
      <c r="L86" s="63"/>
    </row>
    <row r="87" spans="1:13" x14ac:dyDescent="0.25">
      <c r="A87" s="126" t="s">
        <v>230</v>
      </c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</row>
    <row r="88" spans="1:13" ht="25.5" x14ac:dyDescent="0.25">
      <c r="A88" s="149">
        <v>1</v>
      </c>
      <c r="B88" s="59" t="s">
        <v>237</v>
      </c>
      <c r="C88" s="54" t="s">
        <v>87</v>
      </c>
      <c r="D88" s="54"/>
      <c r="E88" s="54">
        <v>1.2</v>
      </c>
      <c r="F88" s="54"/>
      <c r="G88" s="61"/>
      <c r="H88" s="61"/>
      <c r="I88" s="61"/>
      <c r="J88" s="61"/>
      <c r="K88" s="61"/>
      <c r="L88" s="61"/>
    </row>
    <row r="89" spans="1:13" x14ac:dyDescent="0.25">
      <c r="A89" s="150"/>
      <c r="B89" s="62" t="s">
        <v>15</v>
      </c>
      <c r="C89" s="2" t="s">
        <v>16</v>
      </c>
      <c r="D89" s="2">
        <v>1</v>
      </c>
      <c r="E89" s="2">
        <f>E88*D89</f>
        <v>1.2</v>
      </c>
      <c r="F89" s="63"/>
      <c r="G89" s="63"/>
      <c r="H89" s="63"/>
      <c r="I89" s="63"/>
      <c r="J89" s="63"/>
      <c r="K89" s="63"/>
      <c r="L89" s="63"/>
    </row>
    <row r="90" spans="1:13" ht="25.5" x14ac:dyDescent="0.25">
      <c r="A90" s="149">
        <v>2</v>
      </c>
      <c r="B90" s="59" t="s">
        <v>238</v>
      </c>
      <c r="C90" s="54" t="s">
        <v>21</v>
      </c>
      <c r="D90" s="54"/>
      <c r="E90" s="54">
        <v>4</v>
      </c>
      <c r="F90" s="61"/>
      <c r="G90" s="61"/>
      <c r="H90" s="61"/>
      <c r="I90" s="61"/>
      <c r="J90" s="61"/>
      <c r="K90" s="61"/>
      <c r="L90" s="61"/>
    </row>
    <row r="91" spans="1:13" x14ac:dyDescent="0.25">
      <c r="A91" s="151"/>
      <c r="B91" s="62" t="s">
        <v>15</v>
      </c>
      <c r="C91" s="2" t="s">
        <v>16</v>
      </c>
      <c r="D91" s="2">
        <v>1</v>
      </c>
      <c r="E91" s="2">
        <f>E90*D91</f>
        <v>4</v>
      </c>
      <c r="F91" s="63"/>
      <c r="G91" s="63"/>
      <c r="H91" s="63"/>
      <c r="I91" s="63"/>
      <c r="J91" s="63"/>
      <c r="K91" s="63"/>
      <c r="L91" s="63"/>
    </row>
    <row r="92" spans="1:13" x14ac:dyDescent="0.25">
      <c r="A92" s="151"/>
      <c r="B92" s="62" t="s">
        <v>165</v>
      </c>
      <c r="C92" s="2" t="s">
        <v>14</v>
      </c>
      <c r="D92" s="2"/>
      <c r="E92" s="2">
        <f>(0.58*1.1)*4</f>
        <v>2.552</v>
      </c>
      <c r="F92" s="63"/>
      <c r="G92" s="63"/>
      <c r="H92" s="63"/>
      <c r="I92" s="63"/>
      <c r="J92" s="63"/>
      <c r="K92" s="63"/>
      <c r="L92" s="63"/>
    </row>
    <row r="93" spans="1:13" x14ac:dyDescent="0.25">
      <c r="A93" s="151"/>
      <c r="B93" s="62" t="s">
        <v>231</v>
      </c>
      <c r="C93" s="2" t="s">
        <v>166</v>
      </c>
      <c r="D93" s="2"/>
      <c r="E93" s="2">
        <f>0.03*1.02</f>
        <v>3.0599999999999999E-2</v>
      </c>
      <c r="F93" s="63"/>
      <c r="G93" s="63"/>
      <c r="H93" s="63"/>
      <c r="I93" s="63"/>
      <c r="J93" s="63"/>
      <c r="K93" s="63"/>
      <c r="L93" s="63"/>
    </row>
    <row r="94" spans="1:13" x14ac:dyDescent="0.25">
      <c r="A94" s="150"/>
      <c r="B94" s="62" t="s">
        <v>17</v>
      </c>
      <c r="C94" s="2" t="s">
        <v>16</v>
      </c>
      <c r="D94" s="2">
        <v>3.5</v>
      </c>
      <c r="E94" s="2">
        <f>D94*E90</f>
        <v>14</v>
      </c>
      <c r="F94" s="2"/>
      <c r="G94" s="63"/>
      <c r="H94" s="63"/>
      <c r="I94" s="63"/>
      <c r="J94" s="63"/>
      <c r="K94" s="63"/>
      <c r="L94" s="63"/>
    </row>
    <row r="95" spans="1:13" x14ac:dyDescent="0.25">
      <c r="A95" s="149">
        <v>3</v>
      </c>
      <c r="B95" s="59" t="s">
        <v>232</v>
      </c>
      <c r="C95" s="54" t="s">
        <v>21</v>
      </c>
      <c r="D95" s="54"/>
      <c r="E95" s="54">
        <v>2</v>
      </c>
      <c r="F95" s="61"/>
      <c r="G95" s="61"/>
      <c r="H95" s="61"/>
      <c r="I95" s="61"/>
      <c r="J95" s="61"/>
      <c r="K95" s="61"/>
      <c r="L95" s="61"/>
    </row>
    <row r="96" spans="1:13" x14ac:dyDescent="0.25">
      <c r="A96" s="151"/>
      <c r="B96" s="62" t="s">
        <v>15</v>
      </c>
      <c r="C96" s="2" t="s">
        <v>21</v>
      </c>
      <c r="D96" s="2">
        <v>1</v>
      </c>
      <c r="E96" s="2">
        <f>E95*D96</f>
        <v>2</v>
      </c>
      <c r="F96" s="63"/>
      <c r="G96" s="63"/>
      <c r="H96" s="63"/>
      <c r="I96" s="63"/>
      <c r="J96" s="63"/>
      <c r="K96" s="63"/>
      <c r="L96" s="63"/>
    </row>
    <row r="97" spans="1:12" x14ac:dyDescent="0.25">
      <c r="A97" s="151"/>
      <c r="B97" s="62" t="s">
        <v>233</v>
      </c>
      <c r="C97" s="2" t="s">
        <v>19</v>
      </c>
      <c r="D97" s="2"/>
      <c r="E97" s="2">
        <f>20.8*1.2</f>
        <v>24.96</v>
      </c>
      <c r="F97" s="63"/>
      <c r="G97" s="63"/>
      <c r="H97" s="63"/>
      <c r="I97" s="63"/>
      <c r="J97" s="63"/>
      <c r="K97" s="63"/>
      <c r="L97" s="63"/>
    </row>
    <row r="98" spans="1:12" x14ac:dyDescent="0.25">
      <c r="A98" s="151"/>
      <c r="B98" s="62" t="s">
        <v>234</v>
      </c>
      <c r="C98" s="2" t="s">
        <v>19</v>
      </c>
      <c r="D98" s="2"/>
      <c r="E98" s="2">
        <f>12*1.2</f>
        <v>14.399999999999999</v>
      </c>
      <c r="F98" s="63"/>
      <c r="G98" s="63"/>
      <c r="H98" s="63"/>
      <c r="I98" s="63"/>
      <c r="J98" s="63"/>
      <c r="K98" s="63"/>
      <c r="L98" s="63"/>
    </row>
    <row r="99" spans="1:12" x14ac:dyDescent="0.25">
      <c r="A99" s="151"/>
      <c r="B99" s="62" t="s">
        <v>239</v>
      </c>
      <c r="C99" s="2" t="s">
        <v>20</v>
      </c>
      <c r="D99" s="2"/>
      <c r="E99" s="2">
        <f>13.2*1.2</f>
        <v>15.839999999999998</v>
      </c>
      <c r="F99" s="63"/>
      <c r="G99" s="63"/>
      <c r="H99" s="63"/>
      <c r="I99" s="63"/>
      <c r="J99" s="63"/>
      <c r="K99" s="63"/>
      <c r="L99" s="63"/>
    </row>
    <row r="100" spans="1:12" x14ac:dyDescent="0.25">
      <c r="A100" s="151"/>
      <c r="B100" s="62" t="s">
        <v>235</v>
      </c>
      <c r="C100" s="2" t="s">
        <v>19</v>
      </c>
      <c r="D100" s="2"/>
      <c r="E100" s="2">
        <v>8</v>
      </c>
      <c r="F100" s="63"/>
      <c r="G100" s="63"/>
      <c r="H100" s="63"/>
      <c r="I100" s="63"/>
      <c r="J100" s="63"/>
      <c r="K100" s="63"/>
      <c r="L100" s="63"/>
    </row>
    <row r="101" spans="1:12" x14ac:dyDescent="0.25">
      <c r="A101" s="151"/>
      <c r="B101" s="62" t="s">
        <v>17</v>
      </c>
      <c r="C101" s="2" t="s">
        <v>16</v>
      </c>
      <c r="D101" s="2">
        <v>5</v>
      </c>
      <c r="E101" s="2">
        <f>E96*D101</f>
        <v>10</v>
      </c>
      <c r="F101" s="2"/>
      <c r="G101" s="63"/>
      <c r="H101" s="63"/>
      <c r="I101" s="63"/>
      <c r="J101" s="63"/>
      <c r="K101" s="63"/>
      <c r="L101" s="63"/>
    </row>
    <row r="102" spans="1:12" ht="25.5" x14ac:dyDescent="0.25">
      <c r="A102" s="149">
        <v>4</v>
      </c>
      <c r="B102" s="59" t="s">
        <v>236</v>
      </c>
      <c r="C102" s="54" t="s">
        <v>22</v>
      </c>
      <c r="D102" s="54"/>
      <c r="E102" s="54">
        <v>0.43099999999999999</v>
      </c>
      <c r="F102" s="54"/>
      <c r="G102" s="61"/>
      <c r="H102" s="61"/>
      <c r="I102" s="61"/>
      <c r="J102" s="61"/>
      <c r="K102" s="61"/>
      <c r="L102" s="61"/>
    </row>
    <row r="103" spans="1:12" x14ac:dyDescent="0.25">
      <c r="A103" s="151"/>
      <c r="B103" s="62" t="s">
        <v>15</v>
      </c>
      <c r="C103" s="2" t="s">
        <v>16</v>
      </c>
      <c r="D103" s="2">
        <v>1</v>
      </c>
      <c r="E103" s="2">
        <f>E102*D103</f>
        <v>0.43099999999999999</v>
      </c>
      <c r="F103" s="2"/>
      <c r="G103" s="63"/>
      <c r="H103" s="63"/>
      <c r="I103" s="63"/>
      <c r="J103" s="63"/>
      <c r="K103" s="63"/>
      <c r="L103" s="63"/>
    </row>
    <row r="104" spans="1:12" x14ac:dyDescent="0.25">
      <c r="A104" s="151"/>
      <c r="B104" s="62" t="s">
        <v>105</v>
      </c>
      <c r="C104" s="2" t="s">
        <v>23</v>
      </c>
      <c r="D104" s="2">
        <v>20</v>
      </c>
      <c r="E104" s="2">
        <f>E102*D104</f>
        <v>8.6199999999999992</v>
      </c>
      <c r="F104" s="2"/>
      <c r="G104" s="63"/>
      <c r="H104" s="63"/>
      <c r="I104" s="63"/>
      <c r="J104" s="63"/>
      <c r="K104" s="63"/>
      <c r="L104" s="63"/>
    </row>
    <row r="105" spans="1:12" x14ac:dyDescent="0.25">
      <c r="A105" s="150"/>
      <c r="B105" s="62" t="s">
        <v>17</v>
      </c>
      <c r="C105" s="2" t="s">
        <v>16</v>
      </c>
      <c r="D105" s="2">
        <v>20</v>
      </c>
      <c r="E105" s="2">
        <f>E102*D105</f>
        <v>8.6199999999999992</v>
      </c>
      <c r="F105" s="2"/>
      <c r="G105" s="63"/>
      <c r="H105" s="63"/>
      <c r="I105" s="63"/>
      <c r="J105" s="63"/>
      <c r="K105" s="63"/>
      <c r="L105" s="63"/>
    </row>
    <row r="106" spans="1:12" x14ac:dyDescent="0.25">
      <c r="A106" s="126" t="s">
        <v>196</v>
      </c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</row>
    <row r="107" spans="1:12" x14ac:dyDescent="0.25">
      <c r="A107" s="129">
        <v>1</v>
      </c>
      <c r="B107" s="64" t="s">
        <v>124</v>
      </c>
      <c r="C107" s="54" t="s">
        <v>14</v>
      </c>
      <c r="D107" s="54"/>
      <c r="E107" s="54">
        <v>4.08</v>
      </c>
      <c r="F107" s="61"/>
      <c r="G107" s="61"/>
      <c r="H107" s="61"/>
      <c r="I107" s="87"/>
      <c r="J107" s="61"/>
      <c r="K107" s="61"/>
      <c r="L107" s="87"/>
    </row>
    <row r="108" spans="1:12" x14ac:dyDescent="0.25">
      <c r="A108" s="128"/>
      <c r="B108" s="62" t="s">
        <v>69</v>
      </c>
      <c r="C108" s="2" t="s">
        <v>91</v>
      </c>
      <c r="D108" s="2">
        <v>1</v>
      </c>
      <c r="E108" s="2">
        <f>E107*D108</f>
        <v>4.08</v>
      </c>
      <c r="F108" s="63"/>
      <c r="G108" s="63"/>
      <c r="H108" s="63"/>
      <c r="I108" s="63"/>
      <c r="J108" s="63"/>
      <c r="K108" s="7"/>
      <c r="L108" s="82"/>
    </row>
    <row r="109" spans="1:12" x14ac:dyDescent="0.25">
      <c r="A109" s="129">
        <v>2</v>
      </c>
      <c r="B109" s="64" t="s">
        <v>84</v>
      </c>
      <c r="C109" s="54" t="s">
        <v>14</v>
      </c>
      <c r="D109" s="54"/>
      <c r="E109" s="54">
        <v>1.04</v>
      </c>
      <c r="F109" s="61"/>
      <c r="G109" s="61"/>
      <c r="H109" s="61"/>
      <c r="I109" s="87"/>
      <c r="J109" s="61"/>
      <c r="K109" s="61"/>
      <c r="L109" s="87"/>
    </row>
    <row r="110" spans="1:12" x14ac:dyDescent="0.25">
      <c r="A110" s="127"/>
      <c r="B110" s="62" t="s">
        <v>15</v>
      </c>
      <c r="C110" s="2" t="s">
        <v>16</v>
      </c>
      <c r="D110" s="2">
        <v>1</v>
      </c>
      <c r="E110" s="2">
        <f>D110*E109</f>
        <v>1.04</v>
      </c>
      <c r="F110" s="63"/>
      <c r="G110" s="63"/>
      <c r="H110" s="63"/>
      <c r="I110" s="82"/>
      <c r="J110" s="63"/>
      <c r="K110" s="63"/>
      <c r="L110" s="82"/>
    </row>
    <row r="111" spans="1:12" x14ac:dyDescent="0.25">
      <c r="A111" s="128"/>
      <c r="B111" s="62" t="s">
        <v>85</v>
      </c>
      <c r="C111" s="2" t="s">
        <v>14</v>
      </c>
      <c r="D111" s="2">
        <v>1.21</v>
      </c>
      <c r="E111" s="2">
        <f>E109*D111</f>
        <v>1.2584</v>
      </c>
      <c r="F111" s="63"/>
      <c r="G111" s="63"/>
      <c r="H111" s="63"/>
      <c r="I111" s="63"/>
      <c r="J111" s="63"/>
      <c r="K111" s="63"/>
      <c r="L111" s="82"/>
    </row>
    <row r="112" spans="1:12" x14ac:dyDescent="0.25">
      <c r="A112" s="129">
        <v>3</v>
      </c>
      <c r="B112" s="64" t="s">
        <v>86</v>
      </c>
      <c r="C112" s="54" t="s">
        <v>14</v>
      </c>
      <c r="D112" s="54"/>
      <c r="E112" s="54">
        <f>E107-E109</f>
        <v>3.04</v>
      </c>
      <c r="F112" s="61"/>
      <c r="G112" s="61"/>
      <c r="H112" s="61"/>
      <c r="I112" s="87"/>
      <c r="J112" s="61"/>
      <c r="K112" s="61"/>
      <c r="L112" s="87"/>
    </row>
    <row r="113" spans="1:12" x14ac:dyDescent="0.25">
      <c r="A113" s="128"/>
      <c r="B113" s="62" t="s">
        <v>15</v>
      </c>
      <c r="C113" s="2" t="s">
        <v>16</v>
      </c>
      <c r="D113" s="2">
        <v>1</v>
      </c>
      <c r="E113" s="2">
        <f>D113*E112</f>
        <v>3.04</v>
      </c>
      <c r="F113" s="63"/>
      <c r="G113" s="63"/>
      <c r="H113" s="63"/>
      <c r="I113" s="82"/>
      <c r="J113" s="63"/>
      <c r="K113" s="63"/>
      <c r="L113" s="82"/>
    </row>
    <row r="114" spans="1:12" x14ac:dyDescent="0.25">
      <c r="A114" s="129">
        <v>4</v>
      </c>
      <c r="B114" s="64" t="s">
        <v>88</v>
      </c>
      <c r="C114" s="54" t="s">
        <v>14</v>
      </c>
      <c r="D114" s="54"/>
      <c r="E114" s="94">
        <f>E109</f>
        <v>1.04</v>
      </c>
      <c r="F114" s="61"/>
      <c r="G114" s="61"/>
      <c r="H114" s="61"/>
      <c r="I114" s="87"/>
      <c r="J114" s="61"/>
      <c r="K114" s="61"/>
      <c r="L114" s="87"/>
    </row>
    <row r="115" spans="1:12" x14ac:dyDescent="0.25">
      <c r="A115" s="127"/>
      <c r="B115" s="62" t="s">
        <v>15</v>
      </c>
      <c r="C115" s="2" t="s">
        <v>16</v>
      </c>
      <c r="D115" s="2">
        <v>1</v>
      </c>
      <c r="E115" s="2">
        <f>D115*E114</f>
        <v>1.04</v>
      </c>
      <c r="F115" s="63"/>
      <c r="G115" s="63"/>
      <c r="H115" s="63"/>
      <c r="I115" s="82"/>
      <c r="J115" s="63"/>
      <c r="K115" s="63"/>
      <c r="L115" s="82"/>
    </row>
    <row r="116" spans="1:12" x14ac:dyDescent="0.25">
      <c r="A116" s="128"/>
      <c r="B116" s="62" t="s">
        <v>38</v>
      </c>
      <c r="C116" s="2" t="s">
        <v>22</v>
      </c>
      <c r="D116" s="2">
        <v>1.75</v>
      </c>
      <c r="E116" s="2">
        <f>E114*D116</f>
        <v>1.82</v>
      </c>
      <c r="F116" s="63"/>
      <c r="G116" s="63"/>
      <c r="H116" s="63"/>
      <c r="I116" s="63"/>
      <c r="J116" s="63"/>
      <c r="K116" s="63"/>
      <c r="L116" s="63"/>
    </row>
    <row r="117" spans="1:12" x14ac:dyDescent="0.25">
      <c r="A117" s="126" t="s">
        <v>167</v>
      </c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</row>
    <row r="118" spans="1:12" x14ac:dyDescent="0.25">
      <c r="A118" s="129">
        <v>1</v>
      </c>
      <c r="B118" s="64" t="s">
        <v>168</v>
      </c>
      <c r="C118" s="54" t="s">
        <v>19</v>
      </c>
      <c r="D118" s="54"/>
      <c r="E118" s="54">
        <v>60</v>
      </c>
      <c r="F118" s="61"/>
      <c r="G118" s="61"/>
      <c r="H118" s="61"/>
      <c r="I118" s="87"/>
      <c r="J118" s="61"/>
      <c r="K118" s="61"/>
      <c r="L118" s="87"/>
    </row>
    <row r="119" spans="1:12" x14ac:dyDescent="0.25">
      <c r="A119" s="128"/>
      <c r="B119" s="62" t="s">
        <v>69</v>
      </c>
      <c r="C119" s="2" t="s">
        <v>16</v>
      </c>
      <c r="D119" s="2">
        <v>1</v>
      </c>
      <c r="E119" s="2">
        <f>E118*D119</f>
        <v>60</v>
      </c>
      <c r="F119" s="63"/>
      <c r="G119" s="63"/>
      <c r="H119" s="63"/>
      <c r="I119" s="63"/>
      <c r="J119" s="63"/>
      <c r="K119" s="7"/>
      <c r="L119" s="82"/>
    </row>
    <row r="120" spans="1:12" x14ac:dyDescent="0.25">
      <c r="A120" s="129">
        <v>2</v>
      </c>
      <c r="B120" s="64" t="s">
        <v>83</v>
      </c>
      <c r="C120" s="54" t="s">
        <v>14</v>
      </c>
      <c r="D120" s="54"/>
      <c r="E120" s="54">
        <v>5.4</v>
      </c>
      <c r="F120" s="61"/>
      <c r="G120" s="61"/>
      <c r="H120" s="61"/>
      <c r="I120" s="87"/>
      <c r="J120" s="61"/>
      <c r="K120" s="61"/>
      <c r="L120" s="87"/>
    </row>
    <row r="121" spans="1:12" x14ac:dyDescent="0.25">
      <c r="A121" s="128"/>
      <c r="B121" s="62" t="s">
        <v>69</v>
      </c>
      <c r="C121" s="2" t="s">
        <v>91</v>
      </c>
      <c r="D121" s="2">
        <v>1</v>
      </c>
      <c r="E121" s="2">
        <f>E120*D121</f>
        <v>5.4</v>
      </c>
      <c r="F121" s="63"/>
      <c r="G121" s="63"/>
      <c r="H121" s="63"/>
      <c r="I121" s="63"/>
      <c r="J121" s="63"/>
      <c r="K121" s="7"/>
      <c r="L121" s="82"/>
    </row>
    <row r="122" spans="1:12" x14ac:dyDescent="0.25">
      <c r="A122" s="129">
        <v>3</v>
      </c>
      <c r="B122" s="64" t="s">
        <v>84</v>
      </c>
      <c r="C122" s="54" t="s">
        <v>14</v>
      </c>
      <c r="D122" s="54"/>
      <c r="E122" s="54">
        <v>1.8</v>
      </c>
      <c r="F122" s="61"/>
      <c r="G122" s="61"/>
      <c r="H122" s="61"/>
      <c r="I122" s="87"/>
      <c r="J122" s="61"/>
      <c r="K122" s="61"/>
      <c r="L122" s="87"/>
    </row>
    <row r="123" spans="1:12" x14ac:dyDescent="0.25">
      <c r="A123" s="127"/>
      <c r="B123" s="62" t="s">
        <v>15</v>
      </c>
      <c r="C123" s="2" t="s">
        <v>16</v>
      </c>
      <c r="D123" s="2">
        <v>1</v>
      </c>
      <c r="E123" s="2">
        <f>D123*E122</f>
        <v>1.8</v>
      </c>
      <c r="F123" s="63"/>
      <c r="G123" s="63"/>
      <c r="H123" s="63"/>
      <c r="I123" s="82"/>
      <c r="J123" s="63"/>
      <c r="K123" s="63"/>
      <c r="L123" s="82"/>
    </row>
    <row r="124" spans="1:12" x14ac:dyDescent="0.25">
      <c r="A124" s="128"/>
      <c r="B124" s="62" t="s">
        <v>85</v>
      </c>
      <c r="C124" s="2" t="s">
        <v>14</v>
      </c>
      <c r="D124" s="2">
        <v>1.21</v>
      </c>
      <c r="E124" s="2">
        <f>E122*D124</f>
        <v>2.1779999999999999</v>
      </c>
      <c r="F124" s="63"/>
      <c r="G124" s="63"/>
      <c r="H124" s="63"/>
      <c r="I124" s="63"/>
      <c r="J124" s="63"/>
      <c r="K124" s="63"/>
      <c r="L124" s="82"/>
    </row>
    <row r="125" spans="1:12" x14ac:dyDescent="0.25">
      <c r="A125" s="129">
        <v>4</v>
      </c>
      <c r="B125" s="64" t="s">
        <v>86</v>
      </c>
      <c r="C125" s="54" t="s">
        <v>14</v>
      </c>
      <c r="D125" s="54"/>
      <c r="E125" s="54">
        <f>E120-E122</f>
        <v>3.6000000000000005</v>
      </c>
      <c r="F125" s="61"/>
      <c r="G125" s="61"/>
      <c r="H125" s="61"/>
      <c r="I125" s="87"/>
      <c r="J125" s="61"/>
      <c r="K125" s="61"/>
      <c r="L125" s="87"/>
    </row>
    <row r="126" spans="1:12" x14ac:dyDescent="0.25">
      <c r="A126" s="128"/>
      <c r="B126" s="62" t="s">
        <v>15</v>
      </c>
      <c r="C126" s="2" t="s">
        <v>16</v>
      </c>
      <c r="D126" s="2">
        <v>1</v>
      </c>
      <c r="E126" s="2">
        <f>D126*E125</f>
        <v>3.6000000000000005</v>
      </c>
      <c r="F126" s="63"/>
      <c r="G126" s="63"/>
      <c r="H126" s="63"/>
      <c r="I126" s="82"/>
      <c r="J126" s="63"/>
      <c r="K126" s="63"/>
      <c r="L126" s="82"/>
    </row>
    <row r="127" spans="1:12" x14ac:dyDescent="0.25">
      <c r="A127" s="129">
        <v>5</v>
      </c>
      <c r="B127" s="59" t="s">
        <v>158</v>
      </c>
      <c r="C127" s="54" t="s">
        <v>87</v>
      </c>
      <c r="D127" s="54"/>
      <c r="E127" s="54">
        <v>3.96</v>
      </c>
      <c r="F127" s="63"/>
      <c r="G127" s="74"/>
      <c r="H127" s="95"/>
      <c r="I127" s="74"/>
      <c r="J127" s="95"/>
      <c r="K127" s="95"/>
      <c r="L127" s="74"/>
    </row>
    <row r="128" spans="1:12" x14ac:dyDescent="0.25">
      <c r="A128" s="127"/>
      <c r="B128" s="62" t="s">
        <v>15</v>
      </c>
      <c r="C128" s="2" t="s">
        <v>16</v>
      </c>
      <c r="D128" s="2">
        <v>1</v>
      </c>
      <c r="E128" s="2">
        <f>E127*D128</f>
        <v>3.96</v>
      </c>
      <c r="F128" s="63"/>
      <c r="G128" s="63"/>
      <c r="H128" s="95"/>
      <c r="I128" s="74"/>
      <c r="J128" s="95"/>
      <c r="K128" s="95"/>
      <c r="L128" s="74"/>
    </row>
    <row r="129" spans="1:12" x14ac:dyDescent="0.25">
      <c r="A129" s="127"/>
      <c r="B129" s="62" t="s">
        <v>92</v>
      </c>
      <c r="C129" s="2" t="s">
        <v>16</v>
      </c>
      <c r="D129" s="2">
        <v>1.02</v>
      </c>
      <c r="E129" s="2">
        <f>E127*D129</f>
        <v>4.0392000000000001</v>
      </c>
      <c r="F129" s="95"/>
      <c r="G129" s="74"/>
      <c r="H129" s="95"/>
      <c r="I129" s="74"/>
      <c r="J129" s="95"/>
      <c r="K129" s="95"/>
      <c r="L129" s="74"/>
    </row>
    <row r="130" spans="1:12" x14ac:dyDescent="0.25">
      <c r="A130" s="127"/>
      <c r="B130" s="62" t="s">
        <v>159</v>
      </c>
      <c r="C130" s="2" t="s">
        <v>22</v>
      </c>
      <c r="D130" s="2"/>
      <c r="E130" s="2">
        <f>0.234*1.05</f>
        <v>0.24570000000000003</v>
      </c>
      <c r="F130" s="63"/>
      <c r="G130" s="74"/>
      <c r="H130" s="95"/>
      <c r="I130" s="74"/>
      <c r="J130" s="95"/>
      <c r="K130" s="95"/>
      <c r="L130" s="74"/>
    </row>
    <row r="131" spans="1:12" x14ac:dyDescent="0.25">
      <c r="A131" s="128"/>
      <c r="B131" s="77" t="s">
        <v>17</v>
      </c>
      <c r="C131" s="2" t="s">
        <v>16</v>
      </c>
      <c r="D131" s="2">
        <v>20</v>
      </c>
      <c r="E131" s="2">
        <f>E127*D131</f>
        <v>79.2</v>
      </c>
      <c r="F131" s="2"/>
      <c r="G131" s="74"/>
      <c r="H131" s="95"/>
      <c r="I131" s="74"/>
      <c r="J131" s="95"/>
      <c r="K131" s="95"/>
      <c r="L131" s="74"/>
    </row>
    <row r="132" spans="1:12" x14ac:dyDescent="0.25">
      <c r="A132" s="129">
        <v>6</v>
      </c>
      <c r="B132" s="64" t="s">
        <v>88</v>
      </c>
      <c r="C132" s="54" t="s">
        <v>14</v>
      </c>
      <c r="D132" s="54"/>
      <c r="E132" s="54">
        <f>E122</f>
        <v>1.8</v>
      </c>
      <c r="F132" s="61"/>
      <c r="G132" s="61"/>
      <c r="H132" s="61"/>
      <c r="I132" s="87"/>
      <c r="J132" s="61"/>
      <c r="K132" s="61"/>
      <c r="L132" s="87"/>
    </row>
    <row r="133" spans="1:12" x14ac:dyDescent="0.25">
      <c r="A133" s="127"/>
      <c r="B133" s="62" t="s">
        <v>15</v>
      </c>
      <c r="C133" s="2" t="s">
        <v>16</v>
      </c>
      <c r="D133" s="2">
        <v>1</v>
      </c>
      <c r="E133" s="2">
        <f>D133*E132</f>
        <v>1.8</v>
      </c>
      <c r="F133" s="63"/>
      <c r="G133" s="63"/>
      <c r="H133" s="63"/>
      <c r="I133" s="82"/>
      <c r="J133" s="63"/>
      <c r="K133" s="63"/>
      <c r="L133" s="82"/>
    </row>
    <row r="134" spans="1:12" x14ac:dyDescent="0.25">
      <c r="A134" s="128"/>
      <c r="B134" s="62" t="s">
        <v>38</v>
      </c>
      <c r="C134" s="2" t="s">
        <v>22</v>
      </c>
      <c r="D134" s="2">
        <v>1.75</v>
      </c>
      <c r="E134" s="2">
        <f>E132*D134</f>
        <v>3.15</v>
      </c>
      <c r="F134" s="63"/>
      <c r="G134" s="63"/>
      <c r="H134" s="63"/>
      <c r="I134" s="63"/>
      <c r="J134" s="63"/>
      <c r="K134" s="63"/>
      <c r="L134" s="63"/>
    </row>
    <row r="135" spans="1:12" x14ac:dyDescent="0.25">
      <c r="A135" s="156" t="s">
        <v>169</v>
      </c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</row>
    <row r="136" spans="1:12" x14ac:dyDescent="0.25">
      <c r="A136" s="129">
        <v>1</v>
      </c>
      <c r="B136" s="64" t="s">
        <v>83</v>
      </c>
      <c r="C136" s="54" t="s">
        <v>14</v>
      </c>
      <c r="D136" s="54"/>
      <c r="E136" s="54">
        <v>1.5</v>
      </c>
      <c r="F136" s="54"/>
      <c r="G136" s="61"/>
      <c r="H136" s="61"/>
      <c r="I136" s="61"/>
      <c r="J136" s="61"/>
      <c r="K136" s="61"/>
      <c r="L136" s="61"/>
    </row>
    <row r="137" spans="1:12" x14ac:dyDescent="0.25">
      <c r="A137" s="127"/>
      <c r="B137" s="62" t="s">
        <v>15</v>
      </c>
      <c r="C137" s="2" t="s">
        <v>16</v>
      </c>
      <c r="D137" s="2">
        <v>1</v>
      </c>
      <c r="E137" s="2">
        <f>E136*D137</f>
        <v>1.5</v>
      </c>
      <c r="F137" s="2"/>
      <c r="G137" s="63"/>
      <c r="H137" s="63"/>
      <c r="I137" s="63"/>
      <c r="J137" s="63"/>
      <c r="K137" s="63"/>
      <c r="L137" s="63"/>
    </row>
    <row r="138" spans="1:12" x14ac:dyDescent="0.25">
      <c r="A138" s="129">
        <v>2</v>
      </c>
      <c r="B138" s="64" t="s">
        <v>170</v>
      </c>
      <c r="C138" s="54" t="s">
        <v>13</v>
      </c>
      <c r="D138" s="54"/>
      <c r="E138" s="54">
        <v>0.5</v>
      </c>
      <c r="F138" s="54"/>
      <c r="G138" s="61"/>
      <c r="H138" s="61"/>
      <c r="I138" s="61"/>
      <c r="J138" s="61"/>
      <c r="K138" s="61"/>
      <c r="L138" s="61"/>
    </row>
    <row r="139" spans="1:12" x14ac:dyDescent="0.25">
      <c r="A139" s="127"/>
      <c r="B139" s="62" t="s">
        <v>15</v>
      </c>
      <c r="C139" s="2" t="s">
        <v>16</v>
      </c>
      <c r="D139" s="2">
        <v>1</v>
      </c>
      <c r="E139" s="2">
        <f>E138*D139</f>
        <v>0.5</v>
      </c>
      <c r="F139" s="2"/>
      <c r="G139" s="63"/>
      <c r="H139" s="63"/>
      <c r="I139" s="63"/>
      <c r="J139" s="63"/>
      <c r="K139" s="63"/>
      <c r="L139" s="63"/>
    </row>
    <row r="140" spans="1:12" x14ac:dyDescent="0.25">
      <c r="A140" s="127"/>
      <c r="B140" s="62" t="s">
        <v>171</v>
      </c>
      <c r="C140" s="2" t="s">
        <v>14</v>
      </c>
      <c r="D140" s="2">
        <v>0.2</v>
      </c>
      <c r="E140" s="2">
        <f>E138*D140</f>
        <v>0.1</v>
      </c>
      <c r="F140" s="2"/>
      <c r="G140" s="63"/>
      <c r="H140" s="63"/>
      <c r="I140" s="63"/>
      <c r="J140" s="63"/>
      <c r="K140" s="63"/>
      <c r="L140" s="63"/>
    </row>
    <row r="141" spans="1:12" x14ac:dyDescent="0.25">
      <c r="A141" s="129">
        <v>3</v>
      </c>
      <c r="B141" s="64" t="s">
        <v>84</v>
      </c>
      <c r="C141" s="54" t="s">
        <v>14</v>
      </c>
      <c r="D141" s="54"/>
      <c r="E141" s="54">
        <v>0.5</v>
      </c>
      <c r="F141" s="54"/>
      <c r="G141" s="61"/>
      <c r="H141" s="61"/>
      <c r="I141" s="61"/>
      <c r="J141" s="61"/>
      <c r="K141" s="61"/>
      <c r="L141" s="61"/>
    </row>
    <row r="142" spans="1:12" x14ac:dyDescent="0.25">
      <c r="A142" s="127"/>
      <c r="B142" s="62" t="s">
        <v>15</v>
      </c>
      <c r="C142" s="2" t="s">
        <v>16</v>
      </c>
      <c r="D142" s="2">
        <v>1</v>
      </c>
      <c r="E142" s="2">
        <f>E141*D142</f>
        <v>0.5</v>
      </c>
      <c r="F142" s="2"/>
      <c r="G142" s="63"/>
      <c r="H142" s="63"/>
      <c r="I142" s="63"/>
      <c r="J142" s="63"/>
      <c r="K142" s="63"/>
      <c r="L142" s="63"/>
    </row>
    <row r="143" spans="1:12" x14ac:dyDescent="0.25">
      <c r="A143" s="127"/>
      <c r="B143" s="62" t="s">
        <v>85</v>
      </c>
      <c r="C143" s="2" t="s">
        <v>14</v>
      </c>
      <c r="D143" s="2">
        <v>1.21</v>
      </c>
      <c r="E143" s="2">
        <f>E141*D143</f>
        <v>0.60499999999999998</v>
      </c>
      <c r="F143" s="63"/>
      <c r="G143" s="63"/>
      <c r="H143" s="63"/>
      <c r="I143" s="63"/>
      <c r="J143" s="63"/>
      <c r="K143" s="63"/>
      <c r="L143" s="63"/>
    </row>
    <row r="144" spans="1:12" x14ac:dyDescent="0.25">
      <c r="A144" s="129">
        <v>4</v>
      </c>
      <c r="B144" s="64" t="s">
        <v>172</v>
      </c>
      <c r="C144" s="54" t="s">
        <v>13</v>
      </c>
      <c r="D144" s="54"/>
      <c r="E144" s="54">
        <v>4.3499999999999996</v>
      </c>
      <c r="F144" s="54"/>
      <c r="G144" s="61"/>
      <c r="H144" s="61"/>
      <c r="I144" s="61"/>
      <c r="J144" s="61"/>
      <c r="K144" s="61"/>
      <c r="L144" s="61"/>
    </row>
    <row r="145" spans="1:12" x14ac:dyDescent="0.25">
      <c r="A145" s="127"/>
      <c r="B145" s="62" t="s">
        <v>15</v>
      </c>
      <c r="C145" s="2" t="s">
        <v>16</v>
      </c>
      <c r="D145" s="2">
        <v>1</v>
      </c>
      <c r="E145" s="2">
        <f>E144*D145</f>
        <v>4.3499999999999996</v>
      </c>
      <c r="F145" s="2"/>
      <c r="G145" s="63"/>
      <c r="H145" s="63"/>
      <c r="I145" s="63"/>
      <c r="J145" s="63"/>
      <c r="K145" s="63"/>
      <c r="L145" s="63"/>
    </row>
    <row r="146" spans="1:12" x14ac:dyDescent="0.25">
      <c r="A146" s="127"/>
      <c r="B146" s="62" t="s">
        <v>173</v>
      </c>
      <c r="C146" s="2" t="s">
        <v>22</v>
      </c>
      <c r="D146" s="2"/>
      <c r="E146" s="2">
        <v>0.32</v>
      </c>
      <c r="F146" s="2"/>
      <c r="G146" s="63"/>
      <c r="H146" s="63"/>
      <c r="I146" s="63"/>
      <c r="J146" s="63"/>
      <c r="K146" s="63"/>
      <c r="L146" s="63"/>
    </row>
    <row r="147" spans="1:12" x14ac:dyDescent="0.25">
      <c r="A147" s="127"/>
      <c r="B147" s="62" t="s">
        <v>17</v>
      </c>
      <c r="C147" s="2" t="s">
        <v>16</v>
      </c>
      <c r="D147" s="2">
        <v>15</v>
      </c>
      <c r="E147" s="2">
        <f>E144*D147</f>
        <v>65.25</v>
      </c>
      <c r="F147" s="2"/>
      <c r="G147" s="63"/>
      <c r="H147" s="63"/>
      <c r="I147" s="63"/>
      <c r="J147" s="63"/>
      <c r="K147" s="63"/>
      <c r="L147" s="63"/>
    </row>
    <row r="148" spans="1:12" x14ac:dyDescent="0.25">
      <c r="A148" s="129">
        <v>5</v>
      </c>
      <c r="B148" s="64" t="s">
        <v>174</v>
      </c>
      <c r="C148" s="54" t="s">
        <v>13</v>
      </c>
      <c r="D148" s="54"/>
      <c r="E148" s="54">
        <v>8.6999999999999993</v>
      </c>
      <c r="F148" s="54"/>
      <c r="G148" s="61"/>
      <c r="H148" s="61"/>
      <c r="I148" s="61"/>
      <c r="J148" s="61"/>
      <c r="K148" s="61"/>
      <c r="L148" s="61"/>
    </row>
    <row r="149" spans="1:12" x14ac:dyDescent="0.25">
      <c r="A149" s="127"/>
      <c r="B149" s="62" t="s">
        <v>15</v>
      </c>
      <c r="C149" s="2" t="s">
        <v>16</v>
      </c>
      <c r="D149" s="2">
        <v>1</v>
      </c>
      <c r="E149" s="2">
        <f>E148*D149</f>
        <v>8.6999999999999993</v>
      </c>
      <c r="F149" s="2"/>
      <c r="G149" s="63"/>
      <c r="H149" s="63"/>
      <c r="I149" s="63"/>
      <c r="J149" s="63"/>
      <c r="K149" s="63"/>
      <c r="L149" s="63"/>
    </row>
    <row r="150" spans="1:12" x14ac:dyDescent="0.25">
      <c r="A150" s="127"/>
      <c r="B150" s="62" t="s">
        <v>105</v>
      </c>
      <c r="C150" s="2" t="s">
        <v>23</v>
      </c>
      <c r="D150" s="2">
        <v>0.4</v>
      </c>
      <c r="E150" s="2">
        <f>E148*D150</f>
        <v>3.48</v>
      </c>
      <c r="F150" s="2"/>
      <c r="G150" s="63"/>
      <c r="H150" s="63"/>
      <c r="I150" s="63"/>
      <c r="J150" s="63"/>
      <c r="K150" s="63"/>
      <c r="L150" s="63"/>
    </row>
    <row r="151" spans="1:12" x14ac:dyDescent="0.25">
      <c r="A151" s="127"/>
      <c r="B151" s="62" t="s">
        <v>17</v>
      </c>
      <c r="C151" s="2" t="s">
        <v>16</v>
      </c>
      <c r="D151" s="2">
        <v>0.2</v>
      </c>
      <c r="E151" s="2">
        <f>E148*D151</f>
        <v>1.74</v>
      </c>
      <c r="F151" s="2"/>
      <c r="G151" s="63"/>
      <c r="H151" s="63"/>
      <c r="I151" s="63"/>
      <c r="J151" s="63"/>
      <c r="K151" s="63"/>
      <c r="L151" s="63"/>
    </row>
    <row r="152" spans="1:12" x14ac:dyDescent="0.25">
      <c r="A152" s="129">
        <v>6</v>
      </c>
      <c r="B152" s="64" t="s">
        <v>175</v>
      </c>
      <c r="C152" s="54" t="s">
        <v>19</v>
      </c>
      <c r="D152" s="54"/>
      <c r="E152" s="54">
        <v>1</v>
      </c>
      <c r="F152" s="54"/>
      <c r="G152" s="61"/>
      <c r="H152" s="61"/>
      <c r="I152" s="61"/>
      <c r="J152" s="61"/>
      <c r="K152" s="61"/>
      <c r="L152" s="61"/>
    </row>
    <row r="153" spans="1:12" x14ac:dyDescent="0.25">
      <c r="A153" s="127"/>
      <c r="B153" s="62" t="s">
        <v>15</v>
      </c>
      <c r="C153" s="2" t="s">
        <v>16</v>
      </c>
      <c r="D153" s="2">
        <v>1</v>
      </c>
      <c r="E153" s="2">
        <f>E152*D153</f>
        <v>1</v>
      </c>
      <c r="F153" s="2"/>
      <c r="G153" s="63"/>
      <c r="H153" s="63"/>
      <c r="I153" s="63"/>
      <c r="J153" s="63"/>
      <c r="K153" s="63"/>
      <c r="L153" s="63"/>
    </row>
    <row r="154" spans="1:12" x14ac:dyDescent="0.25">
      <c r="A154" s="127"/>
      <c r="B154" s="62" t="s">
        <v>176</v>
      </c>
      <c r="C154" s="2" t="s">
        <v>19</v>
      </c>
      <c r="D154" s="2">
        <v>1</v>
      </c>
      <c r="E154" s="2">
        <v>1</v>
      </c>
      <c r="F154" s="2"/>
      <c r="G154" s="63"/>
      <c r="H154" s="63"/>
      <c r="I154" s="63"/>
      <c r="J154" s="63"/>
      <c r="K154" s="63"/>
      <c r="L154" s="63"/>
    </row>
    <row r="155" spans="1:12" x14ac:dyDescent="0.25">
      <c r="A155" s="129">
        <v>7</v>
      </c>
      <c r="B155" s="64" t="s">
        <v>177</v>
      </c>
      <c r="C155" s="54" t="s">
        <v>19</v>
      </c>
      <c r="D155" s="54"/>
      <c r="E155" s="54">
        <v>1</v>
      </c>
      <c r="F155" s="54"/>
      <c r="G155" s="61"/>
      <c r="H155" s="61"/>
      <c r="I155" s="61"/>
      <c r="J155" s="61"/>
      <c r="K155" s="61"/>
      <c r="L155" s="61"/>
    </row>
    <row r="156" spans="1:12" x14ac:dyDescent="0.25">
      <c r="A156" s="127"/>
      <c r="B156" s="62" t="s">
        <v>15</v>
      </c>
      <c r="C156" s="2" t="s">
        <v>16</v>
      </c>
      <c r="D156" s="2">
        <v>1</v>
      </c>
      <c r="E156" s="2">
        <f>E155*D156</f>
        <v>1</v>
      </c>
      <c r="F156" s="2"/>
      <c r="G156" s="63"/>
      <c r="H156" s="63"/>
      <c r="I156" s="63"/>
      <c r="J156" s="63"/>
      <c r="K156" s="63"/>
      <c r="L156" s="63"/>
    </row>
    <row r="157" spans="1:12" x14ac:dyDescent="0.25">
      <c r="A157" s="127"/>
      <c r="B157" s="62" t="s">
        <v>178</v>
      </c>
      <c r="C157" s="2" t="s">
        <v>19</v>
      </c>
      <c r="D157" s="2">
        <v>1</v>
      </c>
      <c r="E157" s="2">
        <f>E155*D157</f>
        <v>1</v>
      </c>
      <c r="F157" s="2"/>
      <c r="G157" s="63"/>
      <c r="H157" s="63"/>
      <c r="I157" s="63"/>
      <c r="J157" s="63"/>
      <c r="K157" s="63"/>
      <c r="L157" s="63"/>
    </row>
    <row r="158" spans="1:12" x14ac:dyDescent="0.25">
      <c r="A158" s="129">
        <v>8</v>
      </c>
      <c r="B158" s="64" t="s">
        <v>179</v>
      </c>
      <c r="C158" s="54" t="s">
        <v>19</v>
      </c>
      <c r="D158" s="54"/>
      <c r="E158" s="54">
        <v>12.2</v>
      </c>
      <c r="F158" s="54"/>
      <c r="G158" s="61"/>
      <c r="H158" s="61"/>
      <c r="I158" s="61"/>
      <c r="J158" s="61"/>
      <c r="K158" s="61"/>
      <c r="L158" s="61"/>
    </row>
    <row r="159" spans="1:12" x14ac:dyDescent="0.25">
      <c r="A159" s="127"/>
      <c r="B159" s="62" t="s">
        <v>15</v>
      </c>
      <c r="C159" s="2" t="s">
        <v>16</v>
      </c>
      <c r="D159" s="2">
        <v>1</v>
      </c>
      <c r="E159" s="2">
        <f>E158*D159</f>
        <v>12.2</v>
      </c>
      <c r="F159" s="2"/>
      <c r="G159" s="63"/>
      <c r="H159" s="63"/>
      <c r="I159" s="63"/>
      <c r="J159" s="63"/>
      <c r="K159" s="63"/>
      <c r="L159" s="63"/>
    </row>
    <row r="160" spans="1:12" x14ac:dyDescent="0.25">
      <c r="A160" s="127"/>
      <c r="B160" s="62" t="s">
        <v>180</v>
      </c>
      <c r="C160" s="2" t="s">
        <v>21</v>
      </c>
      <c r="D160" s="2"/>
      <c r="E160" s="2">
        <v>1</v>
      </c>
      <c r="F160" s="2"/>
      <c r="G160" s="63"/>
      <c r="H160" s="63"/>
      <c r="I160" s="63"/>
      <c r="J160" s="63"/>
      <c r="K160" s="63"/>
      <c r="L160" s="63"/>
    </row>
    <row r="161" spans="1:12" x14ac:dyDescent="0.25">
      <c r="A161" s="127"/>
      <c r="B161" s="62" t="s">
        <v>181</v>
      </c>
      <c r="C161" s="2" t="s">
        <v>19</v>
      </c>
      <c r="D161" s="2">
        <v>1</v>
      </c>
      <c r="E161" s="2">
        <f>E159*D161</f>
        <v>12.2</v>
      </c>
      <c r="F161" s="63"/>
      <c r="G161" s="63"/>
      <c r="H161" s="63"/>
      <c r="I161" s="63"/>
      <c r="J161" s="63"/>
      <c r="K161" s="63"/>
      <c r="L161" s="63"/>
    </row>
    <row r="162" spans="1:12" x14ac:dyDescent="0.25">
      <c r="A162" s="127"/>
      <c r="B162" s="62" t="s">
        <v>182</v>
      </c>
      <c r="C162" s="2" t="s">
        <v>21</v>
      </c>
      <c r="D162" s="2"/>
      <c r="E162" s="2">
        <v>1</v>
      </c>
      <c r="F162" s="63"/>
      <c r="G162" s="63"/>
      <c r="H162" s="63"/>
      <c r="I162" s="63"/>
      <c r="J162" s="63"/>
      <c r="K162" s="63"/>
      <c r="L162" s="63"/>
    </row>
    <row r="163" spans="1:12" x14ac:dyDescent="0.25">
      <c r="A163" s="127"/>
      <c r="B163" s="62" t="s">
        <v>17</v>
      </c>
      <c r="C163" s="2" t="s">
        <v>16</v>
      </c>
      <c r="D163" s="2">
        <v>0.1</v>
      </c>
      <c r="E163" s="2">
        <f>D163*E158</f>
        <v>1.22</v>
      </c>
      <c r="F163" s="2"/>
      <c r="G163" s="63"/>
      <c r="H163" s="63"/>
      <c r="I163" s="63"/>
      <c r="J163" s="63"/>
      <c r="K163" s="63"/>
      <c r="L163" s="63"/>
    </row>
    <row r="164" spans="1:12" x14ac:dyDescent="0.25">
      <c r="A164" s="129">
        <v>9</v>
      </c>
      <c r="B164" s="64" t="s">
        <v>183</v>
      </c>
      <c r="C164" s="54" t="s">
        <v>184</v>
      </c>
      <c r="D164" s="54"/>
      <c r="E164" s="54">
        <v>1</v>
      </c>
      <c r="F164" s="54"/>
      <c r="G164" s="61"/>
      <c r="H164" s="61"/>
      <c r="I164" s="61"/>
      <c r="J164" s="61"/>
      <c r="K164" s="61"/>
      <c r="L164" s="61"/>
    </row>
    <row r="165" spans="1:12" x14ac:dyDescent="0.25">
      <c r="A165" s="127"/>
      <c r="B165" s="62" t="s">
        <v>15</v>
      </c>
      <c r="C165" s="2" t="s">
        <v>16</v>
      </c>
      <c r="D165" s="2">
        <v>1</v>
      </c>
      <c r="E165" s="2">
        <f>E164*D165</f>
        <v>1</v>
      </c>
      <c r="F165" s="2"/>
      <c r="G165" s="63"/>
      <c r="H165" s="63"/>
      <c r="I165" s="63"/>
      <c r="J165" s="63"/>
      <c r="K165" s="63"/>
      <c r="L165" s="63"/>
    </row>
    <row r="166" spans="1:12" x14ac:dyDescent="0.25">
      <c r="A166" s="127"/>
      <c r="B166" s="62" t="s">
        <v>185</v>
      </c>
      <c r="C166" s="2" t="s">
        <v>21</v>
      </c>
      <c r="D166" s="2"/>
      <c r="E166" s="2">
        <v>1</v>
      </c>
      <c r="F166" s="2"/>
      <c r="G166" s="63"/>
      <c r="H166" s="63"/>
      <c r="I166" s="63"/>
      <c r="J166" s="63"/>
      <c r="K166" s="63"/>
      <c r="L166" s="63"/>
    </row>
    <row r="167" spans="1:12" x14ac:dyDescent="0.25">
      <c r="A167" s="127"/>
      <c r="B167" s="62" t="s">
        <v>186</v>
      </c>
      <c r="C167" s="2" t="s">
        <v>21</v>
      </c>
      <c r="D167" s="2"/>
      <c r="E167" s="2">
        <v>1</v>
      </c>
      <c r="F167" s="2"/>
      <c r="G167" s="63"/>
      <c r="H167" s="63"/>
      <c r="I167" s="63"/>
      <c r="J167" s="63"/>
      <c r="K167" s="63"/>
      <c r="L167" s="63"/>
    </row>
    <row r="168" spans="1:12" x14ac:dyDescent="0.25">
      <c r="A168" s="127"/>
      <c r="B168" s="62" t="s">
        <v>187</v>
      </c>
      <c r="C168" s="2" t="s">
        <v>21</v>
      </c>
      <c r="D168" s="2"/>
      <c r="E168" s="2">
        <v>2</v>
      </c>
      <c r="F168" s="2"/>
      <c r="G168" s="63"/>
      <c r="H168" s="63"/>
      <c r="I168" s="63"/>
      <c r="J168" s="63"/>
      <c r="K168" s="63"/>
      <c r="L168" s="63"/>
    </row>
    <row r="169" spans="1:12" x14ac:dyDescent="0.25">
      <c r="A169" s="127"/>
      <c r="B169" s="62" t="s">
        <v>188</v>
      </c>
      <c r="C169" s="2" t="s">
        <v>21</v>
      </c>
      <c r="D169" s="2"/>
      <c r="E169" s="2">
        <v>1</v>
      </c>
      <c r="F169" s="2"/>
      <c r="G169" s="63"/>
      <c r="H169" s="63"/>
      <c r="I169" s="63"/>
      <c r="J169" s="63"/>
      <c r="K169" s="63"/>
      <c r="L169" s="63"/>
    </row>
    <row r="170" spans="1:12" x14ac:dyDescent="0.25">
      <c r="A170" s="127"/>
      <c r="B170" s="62" t="s">
        <v>189</v>
      </c>
      <c r="C170" s="2" t="s">
        <v>21</v>
      </c>
      <c r="D170" s="2"/>
      <c r="E170" s="2">
        <v>1</v>
      </c>
      <c r="F170" s="2"/>
      <c r="G170" s="63"/>
      <c r="H170" s="63"/>
      <c r="I170" s="63"/>
      <c r="J170" s="63"/>
      <c r="K170" s="63"/>
      <c r="L170" s="63"/>
    </row>
    <row r="171" spans="1:12" x14ac:dyDescent="0.25">
      <c r="A171" s="127"/>
      <c r="B171" s="62" t="s">
        <v>17</v>
      </c>
      <c r="C171" s="2" t="s">
        <v>16</v>
      </c>
      <c r="D171" s="2"/>
      <c r="E171" s="2">
        <v>1</v>
      </c>
      <c r="F171" s="2"/>
      <c r="G171" s="63"/>
      <c r="H171" s="63"/>
      <c r="I171" s="63"/>
      <c r="J171" s="63"/>
      <c r="K171" s="63"/>
      <c r="L171" s="63"/>
    </row>
    <row r="172" spans="1:12" x14ac:dyDescent="0.25">
      <c r="A172" s="129">
        <v>10</v>
      </c>
      <c r="B172" s="64" t="s">
        <v>190</v>
      </c>
      <c r="C172" s="54" t="s">
        <v>13</v>
      </c>
      <c r="D172" s="54"/>
      <c r="E172" s="54">
        <v>1.46</v>
      </c>
      <c r="F172" s="54"/>
      <c r="G172" s="61"/>
      <c r="H172" s="61"/>
      <c r="I172" s="61"/>
      <c r="J172" s="61"/>
      <c r="K172" s="61"/>
      <c r="L172" s="61"/>
    </row>
    <row r="173" spans="1:12" x14ac:dyDescent="0.25">
      <c r="A173" s="127"/>
      <c r="B173" s="62" t="s">
        <v>15</v>
      </c>
      <c r="C173" s="2" t="s">
        <v>16</v>
      </c>
      <c r="D173" s="2">
        <v>1</v>
      </c>
      <c r="E173" s="2">
        <f>E172*D173</f>
        <v>1.46</v>
      </c>
      <c r="F173" s="2"/>
      <c r="G173" s="63"/>
      <c r="H173" s="63"/>
      <c r="I173" s="63"/>
      <c r="J173" s="63"/>
      <c r="K173" s="63"/>
      <c r="L173" s="63"/>
    </row>
    <row r="174" spans="1:12" x14ac:dyDescent="0.25">
      <c r="A174" s="127"/>
      <c r="B174" s="62" t="s">
        <v>191</v>
      </c>
      <c r="C174" s="2" t="s">
        <v>13</v>
      </c>
      <c r="D174" s="2">
        <v>1</v>
      </c>
      <c r="E174" s="2">
        <f>E172*D174</f>
        <v>1.46</v>
      </c>
      <c r="F174" s="2"/>
      <c r="G174" s="63"/>
      <c r="H174" s="63"/>
      <c r="I174" s="63"/>
      <c r="J174" s="63"/>
      <c r="K174" s="63"/>
      <c r="L174" s="63"/>
    </row>
    <row r="175" spans="1:12" x14ac:dyDescent="0.25">
      <c r="A175" s="127"/>
      <c r="B175" s="62" t="s">
        <v>17</v>
      </c>
      <c r="C175" s="2" t="s">
        <v>16</v>
      </c>
      <c r="D175" s="2"/>
      <c r="E175" s="2">
        <v>1</v>
      </c>
      <c r="F175" s="2"/>
      <c r="G175" s="63"/>
      <c r="H175" s="63"/>
      <c r="I175" s="63"/>
      <c r="J175" s="63"/>
      <c r="K175" s="63"/>
      <c r="L175" s="63"/>
    </row>
    <row r="176" spans="1:12" ht="38.25" x14ac:dyDescent="0.25">
      <c r="A176" s="129">
        <v>11</v>
      </c>
      <c r="B176" s="59" t="s">
        <v>224</v>
      </c>
      <c r="C176" s="54" t="s">
        <v>19</v>
      </c>
      <c r="D176" s="54"/>
      <c r="E176" s="54">
        <v>32.799999999999997</v>
      </c>
      <c r="F176" s="54"/>
      <c r="G176" s="61"/>
      <c r="H176" s="61"/>
      <c r="I176" s="61"/>
      <c r="J176" s="61"/>
      <c r="K176" s="61"/>
      <c r="L176" s="61"/>
    </row>
    <row r="177" spans="1:12" x14ac:dyDescent="0.25">
      <c r="A177" s="127"/>
      <c r="B177" s="62" t="s">
        <v>15</v>
      </c>
      <c r="C177" s="2" t="s">
        <v>16</v>
      </c>
      <c r="D177" s="2">
        <v>1</v>
      </c>
      <c r="E177" s="2">
        <f>E176*D177</f>
        <v>32.799999999999997</v>
      </c>
      <c r="F177" s="2"/>
      <c r="G177" s="63"/>
      <c r="H177" s="63"/>
      <c r="I177" s="63"/>
      <c r="J177" s="63"/>
      <c r="K177" s="63"/>
      <c r="L177" s="63"/>
    </row>
    <row r="178" spans="1:12" x14ac:dyDescent="0.25">
      <c r="A178" s="127"/>
      <c r="B178" s="62" t="s">
        <v>192</v>
      </c>
      <c r="C178" s="2" t="s">
        <v>19</v>
      </c>
      <c r="D178" s="2">
        <v>1.05</v>
      </c>
      <c r="E178" s="2">
        <f>E176*D178</f>
        <v>34.44</v>
      </c>
      <c r="F178" s="2"/>
      <c r="G178" s="63"/>
      <c r="H178" s="63"/>
      <c r="I178" s="63"/>
      <c r="J178" s="63"/>
      <c r="K178" s="63"/>
      <c r="L178" s="63"/>
    </row>
    <row r="179" spans="1:12" x14ac:dyDescent="0.25">
      <c r="A179" s="127"/>
      <c r="B179" s="62" t="s">
        <v>105</v>
      </c>
      <c r="C179" s="2" t="s">
        <v>23</v>
      </c>
      <c r="D179" s="2">
        <v>0.1</v>
      </c>
      <c r="E179" s="2">
        <f>E177*D179</f>
        <v>3.28</v>
      </c>
      <c r="F179" s="2"/>
      <c r="G179" s="63"/>
      <c r="H179" s="63"/>
      <c r="I179" s="63"/>
      <c r="J179" s="63"/>
      <c r="K179" s="63"/>
      <c r="L179" s="63"/>
    </row>
    <row r="180" spans="1:12" x14ac:dyDescent="0.25">
      <c r="A180" s="128"/>
      <c r="B180" s="62" t="s">
        <v>17</v>
      </c>
      <c r="C180" s="2" t="s">
        <v>16</v>
      </c>
      <c r="D180" s="2">
        <v>0.5</v>
      </c>
      <c r="E180" s="2">
        <f>E176*D180</f>
        <v>16.399999999999999</v>
      </c>
      <c r="F180" s="2"/>
      <c r="G180" s="63"/>
      <c r="H180" s="63"/>
      <c r="I180" s="63"/>
      <c r="J180" s="63"/>
      <c r="K180" s="63"/>
      <c r="L180" s="63"/>
    </row>
    <row r="181" spans="1:12" x14ac:dyDescent="0.25">
      <c r="A181" s="3"/>
      <c r="B181" s="11" t="s">
        <v>7</v>
      </c>
      <c r="C181" s="12"/>
      <c r="D181" s="13"/>
      <c r="E181" s="14"/>
      <c r="F181" s="15"/>
      <c r="G181" s="15">
        <f>SUM(G9:G180)</f>
        <v>0</v>
      </c>
      <c r="H181" s="15"/>
      <c r="I181" s="15"/>
      <c r="J181" s="15"/>
      <c r="K181" s="15"/>
      <c r="L181" s="15">
        <f>SUM(L9:L180)</f>
        <v>0</v>
      </c>
    </row>
    <row r="182" spans="1:12" x14ac:dyDescent="0.25">
      <c r="A182" s="3"/>
      <c r="B182" s="6" t="s">
        <v>30</v>
      </c>
      <c r="C182" s="16">
        <v>0.05</v>
      </c>
      <c r="D182" s="13"/>
      <c r="E182" s="14"/>
      <c r="F182" s="15"/>
      <c r="G182" s="15"/>
      <c r="H182" s="15"/>
      <c r="I182" s="15"/>
      <c r="J182" s="15"/>
      <c r="K182" s="15"/>
      <c r="L182" s="7">
        <f>G181*C182</f>
        <v>0</v>
      </c>
    </row>
    <row r="183" spans="1:12" x14ac:dyDescent="0.25">
      <c r="A183" s="3"/>
      <c r="B183" s="17" t="s">
        <v>7</v>
      </c>
      <c r="C183" s="16"/>
      <c r="D183" s="13"/>
      <c r="E183" s="14"/>
      <c r="F183" s="15"/>
      <c r="G183" s="15"/>
      <c r="H183" s="15"/>
      <c r="I183" s="15"/>
      <c r="J183" s="15"/>
      <c r="K183" s="15"/>
      <c r="L183" s="7">
        <f>L182+L181</f>
        <v>0</v>
      </c>
    </row>
    <row r="184" spans="1:12" x14ac:dyDescent="0.25">
      <c r="A184" s="3"/>
      <c r="B184" s="18" t="s">
        <v>31</v>
      </c>
      <c r="C184" s="19">
        <v>0.1</v>
      </c>
      <c r="D184" s="13"/>
      <c r="E184" s="14"/>
      <c r="F184" s="15"/>
      <c r="G184" s="15"/>
      <c r="H184" s="15"/>
      <c r="I184" s="15"/>
      <c r="J184" s="15"/>
      <c r="K184" s="15"/>
      <c r="L184" s="7">
        <f>L183*C184</f>
        <v>0</v>
      </c>
    </row>
    <row r="185" spans="1:12" x14ac:dyDescent="0.25">
      <c r="A185" s="3"/>
      <c r="B185" s="17" t="s">
        <v>7</v>
      </c>
      <c r="C185" s="19"/>
      <c r="D185" s="13"/>
      <c r="E185" s="14"/>
      <c r="F185" s="15"/>
      <c r="G185" s="15"/>
      <c r="H185" s="15"/>
      <c r="I185" s="15"/>
      <c r="J185" s="15"/>
      <c r="K185" s="15"/>
      <c r="L185" s="7">
        <f>L184+L183</f>
        <v>0</v>
      </c>
    </row>
    <row r="186" spans="1:12" x14ac:dyDescent="0.25">
      <c r="A186" s="3"/>
      <c r="B186" s="20" t="s">
        <v>32</v>
      </c>
      <c r="C186" s="16">
        <v>0.08</v>
      </c>
      <c r="D186" s="6"/>
      <c r="E186" s="21"/>
      <c r="F186" s="20"/>
      <c r="G186" s="22"/>
      <c r="H186" s="22"/>
      <c r="I186" s="22"/>
      <c r="J186" s="31"/>
      <c r="K186" s="31"/>
      <c r="L186" s="32">
        <f>L185*C186</f>
        <v>0</v>
      </c>
    </row>
    <row r="187" spans="1:12" x14ac:dyDescent="0.25">
      <c r="A187" s="3"/>
      <c r="B187" s="17" t="s">
        <v>7</v>
      </c>
      <c r="C187" s="24"/>
      <c r="D187" s="24"/>
      <c r="E187" s="24"/>
      <c r="F187" s="24"/>
      <c r="G187" s="25"/>
      <c r="H187" s="25"/>
      <c r="I187" s="25"/>
      <c r="J187" s="25"/>
      <c r="K187" s="25"/>
      <c r="L187" s="8">
        <f>SUM(L185:L186)</f>
        <v>0</v>
      </c>
    </row>
    <row r="188" spans="1:12" x14ac:dyDescent="0.25">
      <c r="A188" s="3"/>
      <c r="B188" s="26" t="s">
        <v>33</v>
      </c>
      <c r="C188" s="27">
        <v>0.05</v>
      </c>
      <c r="D188" s="28"/>
      <c r="E188" s="28"/>
      <c r="F188" s="28"/>
      <c r="G188" s="28"/>
      <c r="H188" s="28"/>
      <c r="I188" s="28"/>
      <c r="J188" s="28"/>
      <c r="K188" s="28"/>
      <c r="L188" s="8">
        <f>L187*C188</f>
        <v>0</v>
      </c>
    </row>
    <row r="189" spans="1:12" x14ac:dyDescent="0.25">
      <c r="A189" s="3"/>
      <c r="B189" s="17" t="s">
        <v>7</v>
      </c>
      <c r="C189" s="29"/>
      <c r="D189" s="28"/>
      <c r="E189" s="28"/>
      <c r="F189" s="28"/>
      <c r="G189" s="28"/>
      <c r="H189" s="28"/>
      <c r="I189" s="28"/>
      <c r="J189" s="28"/>
      <c r="K189" s="28"/>
      <c r="L189" s="8">
        <f>SUM(L187:L188)</f>
        <v>0</v>
      </c>
    </row>
    <row r="190" spans="1:12" x14ac:dyDescent="0.25">
      <c r="A190" s="3"/>
      <c r="B190" s="26" t="s">
        <v>34</v>
      </c>
      <c r="C190" s="27">
        <v>0.18</v>
      </c>
      <c r="D190" s="28"/>
      <c r="E190" s="28"/>
      <c r="F190" s="28"/>
      <c r="G190" s="28"/>
      <c r="H190" s="28"/>
      <c r="I190" s="28"/>
      <c r="J190" s="28"/>
      <c r="K190" s="28"/>
      <c r="L190" s="8">
        <f>L189*C190</f>
        <v>0</v>
      </c>
    </row>
    <row r="191" spans="1:12" x14ac:dyDescent="0.25">
      <c r="A191" s="3"/>
      <c r="B191" s="28" t="s">
        <v>35</v>
      </c>
      <c r="C191" s="28"/>
      <c r="D191" s="28"/>
      <c r="E191" s="28"/>
      <c r="F191" s="28"/>
      <c r="G191" s="28"/>
      <c r="H191" s="28"/>
      <c r="I191" s="28"/>
      <c r="J191" s="28"/>
      <c r="K191" s="28"/>
      <c r="L191" s="30">
        <f>L190+L189</f>
        <v>0</v>
      </c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3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3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3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3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3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3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3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3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3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3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3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3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3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3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3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3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3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3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3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3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3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3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3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3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3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3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3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3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3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3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5">
      <c r="A532" s="3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5">
      <c r="A533" s="3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5">
      <c r="A534" s="3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5">
      <c r="A535" s="3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5">
      <c r="A536" s="3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5">
      <c r="A537" s="3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5">
      <c r="A538" s="3"/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5">
      <c r="A539" s="3"/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5">
      <c r="A540" s="3"/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5">
      <c r="A541" s="3"/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5">
      <c r="A542" s="3"/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5">
      <c r="A543" s="3"/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5">
      <c r="A544" s="3"/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5">
      <c r="A545" s="3"/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5">
      <c r="A546" s="3"/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5">
      <c r="A547" s="3"/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5">
      <c r="A548" s="3"/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5">
      <c r="A549" s="3"/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5">
      <c r="A550" s="3"/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5">
      <c r="A551" s="3"/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5">
      <c r="A552" s="3"/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5">
      <c r="A553" s="3"/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5">
      <c r="A554" s="3"/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5">
      <c r="A555" s="3"/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5">
      <c r="A556" s="3"/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5">
      <c r="A557" s="3"/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25">
      <c r="A558" s="3"/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25">
      <c r="A559" s="3"/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25">
      <c r="A560" s="3"/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25">
      <c r="A561" s="3"/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25">
      <c r="A562" s="3"/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25">
      <c r="A563" s="3"/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25">
      <c r="A564" s="3"/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25">
      <c r="A565" s="3"/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25">
      <c r="A566" s="3"/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25">
      <c r="A567" s="3"/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25">
      <c r="A568" s="3"/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25">
      <c r="A569" s="3"/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25">
      <c r="A570" s="3"/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25">
      <c r="A571" s="3"/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25">
      <c r="A572" s="3"/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25">
      <c r="A573" s="3"/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25">
      <c r="A574" s="3"/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25">
      <c r="A575" s="3"/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25">
      <c r="A576" s="3"/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25">
      <c r="A577" s="3"/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25">
      <c r="A578" s="3"/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25">
      <c r="A579" s="3"/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25">
      <c r="A580" s="3"/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25">
      <c r="A581" s="3"/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25">
      <c r="A582" s="3"/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25">
      <c r="A583" s="3"/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25">
      <c r="A584" s="3"/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25">
      <c r="A585" s="3"/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25">
      <c r="A586" s="3"/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25">
      <c r="A587" s="3"/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25">
      <c r="A588" s="3"/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25">
      <c r="A589" s="3"/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25">
      <c r="A590" s="3"/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25">
      <c r="A591" s="3"/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25">
      <c r="A592" s="3"/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25">
      <c r="A593" s="3"/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25">
      <c r="A594" s="3"/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25">
      <c r="A595" s="3"/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25">
      <c r="A596" s="3"/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25">
      <c r="A597" s="3"/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25">
      <c r="A598" s="3"/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25">
      <c r="A599" s="3"/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25">
      <c r="A600" s="3"/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x14ac:dyDescent="0.25">
      <c r="A601" s="3"/>
      <c r="B601" s="4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x14ac:dyDescent="0.25">
      <c r="A602" s="3"/>
      <c r="B602" s="4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x14ac:dyDescent="0.25">
      <c r="A603" s="3"/>
      <c r="B603" s="4"/>
      <c r="C603" s="5"/>
      <c r="D603" s="5"/>
      <c r="E603" s="5"/>
      <c r="F603" s="5"/>
      <c r="G603" s="5"/>
      <c r="H603" s="5"/>
      <c r="I603" s="5"/>
      <c r="J603" s="5"/>
      <c r="K603" s="5"/>
      <c r="L603" s="5"/>
    </row>
  </sheetData>
  <autoFilter ref="A6:L191" xr:uid="{C565B595-CDE6-4E36-B3D1-768C0CAD864B}">
    <filterColumn colId="3" showButton="0"/>
    <filterColumn colId="5" showButton="0"/>
    <filterColumn colId="7" showButton="0"/>
    <filterColumn colId="9" showButton="0"/>
  </autoFilter>
  <mergeCells count="61">
    <mergeCell ref="A141:A143"/>
    <mergeCell ref="A144:A147"/>
    <mergeCell ref="A172:A175"/>
    <mergeCell ref="A148:A151"/>
    <mergeCell ref="A152:A154"/>
    <mergeCell ref="A155:A157"/>
    <mergeCell ref="A158:A163"/>
    <mergeCell ref="A164:A171"/>
    <mergeCell ref="A25:A27"/>
    <mergeCell ref="A28:A35"/>
    <mergeCell ref="A54:A57"/>
    <mergeCell ref="A58:A66"/>
    <mergeCell ref="A36:A40"/>
    <mergeCell ref="A51:A53"/>
    <mergeCell ref="A47:A50"/>
    <mergeCell ref="B2:F2"/>
    <mergeCell ref="D4:F4"/>
    <mergeCell ref="A6:A7"/>
    <mergeCell ref="B6:B7"/>
    <mergeCell ref="C6:C7"/>
    <mergeCell ref="D6:E6"/>
    <mergeCell ref="F6:G6"/>
    <mergeCell ref="H6:I6"/>
    <mergeCell ref="J6:K6"/>
    <mergeCell ref="A24:M24"/>
    <mergeCell ref="L6:L7"/>
    <mergeCell ref="A9:L9"/>
    <mergeCell ref="A10:A12"/>
    <mergeCell ref="A13:L13"/>
    <mergeCell ref="A21:A23"/>
    <mergeCell ref="A17:A18"/>
    <mergeCell ref="A14:A16"/>
    <mergeCell ref="A19:A20"/>
    <mergeCell ref="A176:A180"/>
    <mergeCell ref="A106:L106"/>
    <mergeCell ref="A107:A108"/>
    <mergeCell ref="A109:A111"/>
    <mergeCell ref="A112:A113"/>
    <mergeCell ref="A114:A116"/>
    <mergeCell ref="A117:L117"/>
    <mergeCell ref="A118:A119"/>
    <mergeCell ref="A120:A121"/>
    <mergeCell ref="A122:A124"/>
    <mergeCell ref="A125:A126"/>
    <mergeCell ref="A127:A131"/>
    <mergeCell ref="A132:A134"/>
    <mergeCell ref="A135:L135"/>
    <mergeCell ref="A136:A137"/>
    <mergeCell ref="A138:A140"/>
    <mergeCell ref="A88:A89"/>
    <mergeCell ref="A90:A94"/>
    <mergeCell ref="A95:A101"/>
    <mergeCell ref="A102:A105"/>
    <mergeCell ref="A41:A45"/>
    <mergeCell ref="A46:L46"/>
    <mergeCell ref="A77:A81"/>
    <mergeCell ref="A82:A86"/>
    <mergeCell ref="A67:A73"/>
    <mergeCell ref="A74:L74"/>
    <mergeCell ref="A75:A76"/>
    <mergeCell ref="A87:M87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51"/>
  <sheetViews>
    <sheetView topLeftCell="A20" zoomScaleNormal="100" workbookViewId="0">
      <selection activeCell="F39" sqref="F39:L72"/>
    </sheetView>
  </sheetViews>
  <sheetFormatPr defaultRowHeight="15" x14ac:dyDescent="0.25"/>
  <cols>
    <col min="1" max="1" width="4" style="9" customWidth="1"/>
    <col min="2" max="2" width="48" style="10" customWidth="1"/>
    <col min="3" max="3" width="9.140625" style="58"/>
    <col min="4" max="4" width="10.42578125" style="58" customWidth="1"/>
    <col min="5" max="11" width="9.140625" style="58"/>
    <col min="12" max="12" width="18.42578125" style="58" customWidth="1"/>
    <col min="13" max="16384" width="9.140625" style="9"/>
  </cols>
  <sheetData>
    <row r="2" spans="1:12" ht="65.25" customHeight="1" x14ac:dyDescent="0.25">
      <c r="B2" s="125" t="s">
        <v>298</v>
      </c>
      <c r="C2" s="125"/>
      <c r="D2" s="125"/>
      <c r="E2" s="125"/>
    </row>
    <row r="4" spans="1:12" x14ac:dyDescent="0.25">
      <c r="D4" s="147" t="s">
        <v>12</v>
      </c>
      <c r="E4" s="147"/>
      <c r="F4" s="147"/>
    </row>
    <row r="6" spans="1:12" ht="50.25" customHeight="1" x14ac:dyDescent="0.25">
      <c r="A6" s="148" t="s">
        <v>9</v>
      </c>
      <c r="B6" s="143" t="s">
        <v>0</v>
      </c>
      <c r="C6" s="143" t="s">
        <v>1</v>
      </c>
      <c r="D6" s="145" t="s">
        <v>2</v>
      </c>
      <c r="E6" s="146"/>
      <c r="F6" s="145" t="s">
        <v>5</v>
      </c>
      <c r="G6" s="146"/>
      <c r="H6" s="145" t="s">
        <v>8</v>
      </c>
      <c r="I6" s="146"/>
      <c r="J6" s="136" t="s">
        <v>10</v>
      </c>
      <c r="K6" s="137"/>
      <c r="L6" s="143" t="s">
        <v>7</v>
      </c>
    </row>
    <row r="7" spans="1:12" ht="80.25" customHeight="1" x14ac:dyDescent="0.25">
      <c r="A7" s="148"/>
      <c r="B7" s="144"/>
      <c r="C7" s="144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4"/>
    </row>
    <row r="8" spans="1:12" x14ac:dyDescent="0.25">
      <c r="A8" s="57">
        <v>1</v>
      </c>
      <c r="B8" s="57">
        <v>2</v>
      </c>
      <c r="C8" s="57">
        <v>3</v>
      </c>
      <c r="D8" s="57">
        <v>4</v>
      </c>
      <c r="E8" s="57">
        <v>5</v>
      </c>
      <c r="F8" s="57">
        <v>6</v>
      </c>
      <c r="G8" s="57">
        <v>7</v>
      </c>
      <c r="H8" s="57">
        <v>8</v>
      </c>
      <c r="I8" s="57">
        <v>9</v>
      </c>
      <c r="J8" s="57">
        <v>10</v>
      </c>
      <c r="K8" s="57">
        <v>11</v>
      </c>
      <c r="L8" s="57">
        <v>12</v>
      </c>
    </row>
    <row r="9" spans="1:12" x14ac:dyDescent="0.25">
      <c r="A9" s="126" t="s">
        <v>40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</row>
    <row r="10" spans="1:12" x14ac:dyDescent="0.25">
      <c r="A10" s="130">
        <v>2</v>
      </c>
      <c r="B10" s="59" t="s">
        <v>93</v>
      </c>
      <c r="C10" s="54" t="s">
        <v>19</v>
      </c>
      <c r="D10" s="54"/>
      <c r="E10" s="54">
        <v>10.5</v>
      </c>
      <c r="F10" s="63"/>
      <c r="G10" s="2"/>
      <c r="H10" s="2"/>
      <c r="I10" s="2"/>
      <c r="J10" s="2"/>
      <c r="K10" s="2"/>
      <c r="L10" s="2"/>
    </row>
    <row r="11" spans="1:12" x14ac:dyDescent="0.25">
      <c r="A11" s="131"/>
      <c r="B11" s="62" t="s">
        <v>15</v>
      </c>
      <c r="C11" s="2" t="s">
        <v>16</v>
      </c>
      <c r="D11" s="2">
        <v>1</v>
      </c>
      <c r="E11" s="2">
        <f>E10*D11</f>
        <v>10.5</v>
      </c>
      <c r="F11" s="2"/>
      <c r="G11" s="2"/>
      <c r="H11" s="2"/>
      <c r="I11" s="2"/>
      <c r="J11" s="2"/>
      <c r="K11" s="2"/>
      <c r="L11" s="2"/>
    </row>
    <row r="12" spans="1:12" x14ac:dyDescent="0.25">
      <c r="A12" s="131"/>
      <c r="B12" s="62" t="s">
        <v>94</v>
      </c>
      <c r="C12" s="2" t="s">
        <v>19</v>
      </c>
      <c r="D12" s="2">
        <v>1.02</v>
      </c>
      <c r="E12" s="2">
        <f>E10*D12</f>
        <v>10.71</v>
      </c>
      <c r="F12" s="63"/>
      <c r="G12" s="2"/>
      <c r="H12" s="2"/>
      <c r="I12" s="2"/>
      <c r="J12" s="2"/>
      <c r="K12" s="2"/>
      <c r="L12" s="2"/>
    </row>
    <row r="13" spans="1:12" x14ac:dyDescent="0.25">
      <c r="A13" s="132"/>
      <c r="B13" s="62" t="s">
        <v>45</v>
      </c>
      <c r="C13" s="2" t="s">
        <v>16</v>
      </c>
      <c r="D13" s="2">
        <v>0.25</v>
      </c>
      <c r="E13" s="2">
        <f>E10*D13</f>
        <v>2.625</v>
      </c>
      <c r="F13" s="63"/>
      <c r="G13" s="2"/>
      <c r="H13" s="2"/>
      <c r="I13" s="2"/>
      <c r="J13" s="2"/>
      <c r="K13" s="2"/>
      <c r="L13" s="2"/>
    </row>
    <row r="14" spans="1:12" x14ac:dyDescent="0.25">
      <c r="A14" s="130">
        <v>3</v>
      </c>
      <c r="B14" s="59" t="s">
        <v>139</v>
      </c>
      <c r="C14" s="54" t="s">
        <v>19</v>
      </c>
      <c r="D14" s="54"/>
      <c r="E14" s="54">
        <v>18</v>
      </c>
      <c r="F14" s="54"/>
      <c r="G14" s="54"/>
      <c r="H14" s="54"/>
      <c r="I14" s="54"/>
      <c r="J14" s="54"/>
      <c r="K14" s="54"/>
      <c r="L14" s="54"/>
    </row>
    <row r="15" spans="1:12" x14ac:dyDescent="0.25">
      <c r="A15" s="131"/>
      <c r="B15" s="62" t="s">
        <v>15</v>
      </c>
      <c r="C15" s="2" t="s">
        <v>16</v>
      </c>
      <c r="D15" s="2">
        <v>1</v>
      </c>
      <c r="E15" s="2">
        <f>E14*D15</f>
        <v>18</v>
      </c>
      <c r="F15" s="2"/>
      <c r="G15" s="2"/>
      <c r="H15" s="2"/>
      <c r="I15" s="2"/>
      <c r="J15" s="2"/>
      <c r="K15" s="2"/>
      <c r="L15" s="2"/>
    </row>
    <row r="16" spans="1:12" x14ac:dyDescent="0.25">
      <c r="A16" s="131"/>
      <c r="B16" s="62" t="s">
        <v>140</v>
      </c>
      <c r="C16" s="2" t="s">
        <v>19</v>
      </c>
      <c r="D16" s="2">
        <v>1.02</v>
      </c>
      <c r="E16" s="2">
        <f>E14*D16</f>
        <v>18.36</v>
      </c>
      <c r="F16" s="63"/>
      <c r="G16" s="2"/>
      <c r="H16" s="2"/>
      <c r="I16" s="2"/>
      <c r="J16" s="2"/>
      <c r="K16" s="2"/>
      <c r="L16" s="2"/>
    </row>
    <row r="17" spans="1:12" x14ac:dyDescent="0.25">
      <c r="A17" s="132"/>
      <c r="B17" s="62" t="s">
        <v>45</v>
      </c>
      <c r="C17" s="2" t="s">
        <v>16</v>
      </c>
      <c r="D17" s="2">
        <v>0.25</v>
      </c>
      <c r="E17" s="2">
        <f>E14*D17</f>
        <v>4.5</v>
      </c>
      <c r="F17" s="63"/>
      <c r="G17" s="2"/>
      <c r="H17" s="2"/>
      <c r="I17" s="2"/>
      <c r="J17" s="2"/>
      <c r="K17" s="2"/>
      <c r="L17" s="2"/>
    </row>
    <row r="18" spans="1:12" x14ac:dyDescent="0.25">
      <c r="A18" s="129">
        <v>4</v>
      </c>
      <c r="B18" s="64" t="s">
        <v>41</v>
      </c>
      <c r="C18" s="54" t="s">
        <v>19</v>
      </c>
      <c r="D18" s="54"/>
      <c r="E18" s="54">
        <v>16</v>
      </c>
      <c r="F18" s="61"/>
      <c r="G18" s="54"/>
      <c r="H18" s="54"/>
      <c r="I18" s="54"/>
      <c r="J18" s="54"/>
      <c r="K18" s="54"/>
      <c r="L18" s="54"/>
    </row>
    <row r="19" spans="1:12" x14ac:dyDescent="0.25">
      <c r="A19" s="127"/>
      <c r="B19" s="62" t="s">
        <v>15</v>
      </c>
      <c r="C19" s="2" t="s">
        <v>16</v>
      </c>
      <c r="D19" s="2">
        <v>1</v>
      </c>
      <c r="E19" s="2">
        <f>E18*D19</f>
        <v>16</v>
      </c>
      <c r="F19" s="2"/>
      <c r="G19" s="2"/>
      <c r="H19" s="2"/>
      <c r="I19" s="2"/>
      <c r="J19" s="2"/>
      <c r="K19" s="2"/>
      <c r="L19" s="2"/>
    </row>
    <row r="20" spans="1:12" x14ac:dyDescent="0.25">
      <c r="A20" s="127"/>
      <c r="B20" s="62" t="s">
        <v>60</v>
      </c>
      <c r="C20" s="2" t="s">
        <v>19</v>
      </c>
      <c r="D20" s="2">
        <v>1.02</v>
      </c>
      <c r="E20" s="2">
        <f>E18*D20</f>
        <v>16.32</v>
      </c>
      <c r="F20" s="63"/>
      <c r="G20" s="2"/>
      <c r="H20" s="2"/>
      <c r="I20" s="2"/>
      <c r="J20" s="2"/>
      <c r="K20" s="2"/>
      <c r="L20" s="2"/>
    </row>
    <row r="21" spans="1:12" x14ac:dyDescent="0.25">
      <c r="A21" s="128"/>
      <c r="B21" s="62" t="s">
        <v>45</v>
      </c>
      <c r="C21" s="2" t="s">
        <v>16</v>
      </c>
      <c r="D21" s="2">
        <v>0.25</v>
      </c>
      <c r="E21" s="2">
        <f>E18*D21</f>
        <v>4</v>
      </c>
      <c r="F21" s="63"/>
      <c r="G21" s="2"/>
      <c r="H21" s="2"/>
      <c r="I21" s="2"/>
      <c r="J21" s="2"/>
      <c r="K21" s="2"/>
      <c r="L21" s="2"/>
    </row>
    <row r="22" spans="1:12" x14ac:dyDescent="0.25">
      <c r="A22" s="129">
        <v>5</v>
      </c>
      <c r="B22" s="64" t="s">
        <v>59</v>
      </c>
      <c r="C22" s="54" t="s">
        <v>19</v>
      </c>
      <c r="D22" s="54"/>
      <c r="E22" s="54">
        <v>17</v>
      </c>
      <c r="F22" s="61"/>
      <c r="G22" s="54"/>
      <c r="H22" s="54"/>
      <c r="I22" s="54"/>
      <c r="J22" s="54"/>
      <c r="K22" s="54"/>
      <c r="L22" s="54"/>
    </row>
    <row r="23" spans="1:12" x14ac:dyDescent="0.25">
      <c r="A23" s="127"/>
      <c r="B23" s="62" t="s">
        <v>15</v>
      </c>
      <c r="C23" s="2" t="s">
        <v>16</v>
      </c>
      <c r="D23" s="2">
        <v>1</v>
      </c>
      <c r="E23" s="2">
        <f>E22*D23</f>
        <v>17</v>
      </c>
      <c r="F23" s="2"/>
      <c r="G23" s="2"/>
      <c r="H23" s="2"/>
      <c r="I23" s="2"/>
      <c r="J23" s="2"/>
      <c r="K23" s="2"/>
      <c r="L23" s="2"/>
    </row>
    <row r="24" spans="1:12" x14ac:dyDescent="0.25">
      <c r="A24" s="127"/>
      <c r="B24" s="62" t="s">
        <v>60</v>
      </c>
      <c r="C24" s="2" t="s">
        <v>19</v>
      </c>
      <c r="D24" s="2">
        <v>1.02</v>
      </c>
      <c r="E24" s="2">
        <f>E22*D24</f>
        <v>17.34</v>
      </c>
      <c r="F24" s="63"/>
      <c r="G24" s="2"/>
      <c r="H24" s="2"/>
      <c r="I24" s="2"/>
      <c r="J24" s="2"/>
      <c r="K24" s="2"/>
      <c r="L24" s="2"/>
    </row>
    <row r="25" spans="1:12" x14ac:dyDescent="0.25">
      <c r="A25" s="128"/>
      <c r="B25" s="62" t="s">
        <v>45</v>
      </c>
      <c r="C25" s="2" t="s">
        <v>16</v>
      </c>
      <c r="D25" s="2">
        <v>0.25</v>
      </c>
      <c r="E25" s="2">
        <f>E22*D25</f>
        <v>4.25</v>
      </c>
      <c r="F25" s="63"/>
      <c r="G25" s="2"/>
      <c r="H25" s="2"/>
      <c r="I25" s="2"/>
      <c r="J25" s="2"/>
      <c r="K25" s="2"/>
      <c r="L25" s="2"/>
    </row>
    <row r="26" spans="1:12" x14ac:dyDescent="0.25">
      <c r="A26" s="129">
        <v>6</v>
      </c>
      <c r="B26" s="64" t="s">
        <v>141</v>
      </c>
      <c r="C26" s="54" t="s">
        <v>21</v>
      </c>
      <c r="D26" s="54"/>
      <c r="E26" s="54">
        <v>3</v>
      </c>
      <c r="F26" s="61"/>
      <c r="G26" s="54"/>
      <c r="H26" s="54"/>
      <c r="I26" s="54"/>
      <c r="J26" s="54"/>
      <c r="K26" s="54"/>
      <c r="L26" s="54"/>
    </row>
    <row r="27" spans="1:12" x14ac:dyDescent="0.25">
      <c r="A27" s="127"/>
      <c r="B27" s="62" t="s">
        <v>15</v>
      </c>
      <c r="C27" s="2" t="s">
        <v>16</v>
      </c>
      <c r="D27" s="2">
        <v>1</v>
      </c>
      <c r="E27" s="2">
        <f>E26*D27</f>
        <v>3</v>
      </c>
      <c r="F27" s="95"/>
      <c r="G27" s="74"/>
      <c r="H27" s="2"/>
      <c r="I27" s="74"/>
      <c r="J27" s="95"/>
      <c r="K27" s="95"/>
      <c r="L27" s="74"/>
    </row>
    <row r="28" spans="1:12" x14ac:dyDescent="0.25">
      <c r="A28" s="128"/>
      <c r="B28" s="62" t="s">
        <v>142</v>
      </c>
      <c r="C28" s="2" t="s">
        <v>21</v>
      </c>
      <c r="D28" s="2">
        <v>1</v>
      </c>
      <c r="E28" s="2">
        <f>E26*D28</f>
        <v>3</v>
      </c>
      <c r="F28" s="95"/>
      <c r="G28" s="74"/>
      <c r="H28" s="95"/>
      <c r="I28" s="74"/>
      <c r="J28" s="95"/>
      <c r="K28" s="95"/>
      <c r="L28" s="74"/>
    </row>
    <row r="29" spans="1:12" x14ac:dyDescent="0.25">
      <c r="A29" s="129">
        <v>7</v>
      </c>
      <c r="B29" s="64" t="s">
        <v>143</v>
      </c>
      <c r="C29" s="54" t="s">
        <v>21</v>
      </c>
      <c r="D29" s="54"/>
      <c r="E29" s="54">
        <v>3</v>
      </c>
      <c r="F29" s="61"/>
      <c r="G29" s="54"/>
      <c r="H29" s="54"/>
      <c r="I29" s="54"/>
      <c r="J29" s="54"/>
      <c r="K29" s="54"/>
      <c r="L29" s="54"/>
    </row>
    <row r="30" spans="1:12" x14ac:dyDescent="0.25">
      <c r="A30" s="127"/>
      <c r="B30" s="62" t="s">
        <v>15</v>
      </c>
      <c r="C30" s="2" t="s">
        <v>16</v>
      </c>
      <c r="D30" s="2">
        <v>1</v>
      </c>
      <c r="E30" s="2">
        <f>E29*D30</f>
        <v>3</v>
      </c>
      <c r="F30" s="95"/>
      <c r="G30" s="74"/>
      <c r="H30" s="2"/>
      <c r="I30" s="74"/>
      <c r="J30" s="95"/>
      <c r="K30" s="95"/>
      <c r="L30" s="74"/>
    </row>
    <row r="31" spans="1:12" x14ac:dyDescent="0.25">
      <c r="A31" s="128"/>
      <c r="B31" s="62" t="s">
        <v>143</v>
      </c>
      <c r="C31" s="2" t="s">
        <v>21</v>
      </c>
      <c r="D31" s="2">
        <v>1</v>
      </c>
      <c r="E31" s="2">
        <f>E29*D31</f>
        <v>3</v>
      </c>
      <c r="F31" s="95"/>
      <c r="G31" s="74"/>
      <c r="H31" s="95"/>
      <c r="I31" s="74"/>
      <c r="J31" s="95"/>
      <c r="K31" s="95"/>
      <c r="L31" s="74"/>
    </row>
    <row r="32" spans="1:12" x14ac:dyDescent="0.25">
      <c r="A32" s="129">
        <v>8</v>
      </c>
      <c r="B32" s="64" t="s">
        <v>61</v>
      </c>
      <c r="C32" s="54" t="s">
        <v>21</v>
      </c>
      <c r="D32" s="54"/>
      <c r="E32" s="54">
        <v>3</v>
      </c>
      <c r="F32" s="61"/>
      <c r="G32" s="54"/>
      <c r="H32" s="54"/>
      <c r="I32" s="54"/>
      <c r="J32" s="54"/>
      <c r="K32" s="54"/>
      <c r="L32" s="54"/>
    </row>
    <row r="33" spans="1:12" x14ac:dyDescent="0.25">
      <c r="A33" s="127"/>
      <c r="B33" s="62" t="s">
        <v>15</v>
      </c>
      <c r="C33" s="2" t="s">
        <v>16</v>
      </c>
      <c r="D33" s="2">
        <v>1</v>
      </c>
      <c r="E33" s="2">
        <f>E32*D33</f>
        <v>3</v>
      </c>
      <c r="F33" s="95"/>
      <c r="G33" s="74"/>
      <c r="H33" s="2"/>
      <c r="I33" s="74"/>
      <c r="J33" s="95"/>
      <c r="K33" s="95"/>
      <c r="L33" s="74"/>
    </row>
    <row r="34" spans="1:12" x14ac:dyDescent="0.25">
      <c r="A34" s="128"/>
      <c r="B34" s="62" t="s">
        <v>62</v>
      </c>
      <c r="C34" s="2" t="s">
        <v>21</v>
      </c>
      <c r="D34" s="2">
        <v>1</v>
      </c>
      <c r="E34" s="2">
        <f>E32*D34</f>
        <v>3</v>
      </c>
      <c r="F34" s="95"/>
      <c r="G34" s="74"/>
      <c r="H34" s="95"/>
      <c r="I34" s="74"/>
      <c r="J34" s="95"/>
      <c r="K34" s="95"/>
      <c r="L34" s="74"/>
    </row>
    <row r="35" spans="1:12" x14ac:dyDescent="0.25">
      <c r="A35" s="127">
        <v>9</v>
      </c>
      <c r="B35" s="64" t="s">
        <v>63</v>
      </c>
      <c r="C35" s="54" t="s">
        <v>21</v>
      </c>
      <c r="D35" s="54"/>
      <c r="E35" s="54">
        <v>3</v>
      </c>
      <c r="F35" s="61"/>
      <c r="G35" s="54"/>
      <c r="H35" s="54"/>
      <c r="I35" s="54"/>
      <c r="J35" s="54"/>
      <c r="K35" s="54"/>
      <c r="L35" s="54"/>
    </row>
    <row r="36" spans="1:12" x14ac:dyDescent="0.25">
      <c r="A36" s="127"/>
      <c r="B36" s="62" t="s">
        <v>15</v>
      </c>
      <c r="C36" s="2" t="s">
        <v>16</v>
      </c>
      <c r="D36" s="2">
        <v>1</v>
      </c>
      <c r="E36" s="2">
        <f>E35*D36</f>
        <v>3</v>
      </c>
      <c r="F36" s="95"/>
      <c r="G36" s="74"/>
      <c r="H36" s="2"/>
      <c r="I36" s="74"/>
      <c r="J36" s="95"/>
      <c r="K36" s="95"/>
      <c r="L36" s="74"/>
    </row>
    <row r="37" spans="1:12" x14ac:dyDescent="0.25">
      <c r="A37" s="128"/>
      <c r="B37" s="62" t="s">
        <v>63</v>
      </c>
      <c r="C37" s="2" t="s">
        <v>21</v>
      </c>
      <c r="D37" s="2">
        <v>1</v>
      </c>
      <c r="E37" s="2">
        <f>E35*D37</f>
        <v>3</v>
      </c>
      <c r="F37" s="95"/>
      <c r="G37" s="74"/>
      <c r="H37" s="95"/>
      <c r="I37" s="74"/>
      <c r="J37" s="95"/>
      <c r="K37" s="95"/>
      <c r="L37" s="74"/>
    </row>
    <row r="38" spans="1:12" x14ac:dyDescent="0.25">
      <c r="A38" s="126" t="s">
        <v>64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</row>
    <row r="39" spans="1:12" ht="25.5" x14ac:dyDescent="0.25">
      <c r="A39" s="130">
        <v>1</v>
      </c>
      <c r="B39" s="59" t="s">
        <v>95</v>
      </c>
      <c r="C39" s="54" t="s">
        <v>21</v>
      </c>
      <c r="D39" s="54"/>
      <c r="E39" s="54">
        <v>1</v>
      </c>
      <c r="F39" s="61"/>
      <c r="G39" s="54"/>
      <c r="H39" s="54"/>
      <c r="I39" s="54"/>
      <c r="J39" s="54"/>
      <c r="K39" s="54"/>
      <c r="L39" s="54"/>
    </row>
    <row r="40" spans="1:12" x14ac:dyDescent="0.25">
      <c r="A40" s="131"/>
      <c r="B40" s="62" t="s">
        <v>15</v>
      </c>
      <c r="C40" s="2" t="s">
        <v>16</v>
      </c>
      <c r="D40" s="2">
        <v>1</v>
      </c>
      <c r="E40" s="2">
        <f>E39*D40</f>
        <v>1</v>
      </c>
      <c r="F40" s="74"/>
      <c r="G40" s="74"/>
      <c r="H40" s="95"/>
      <c r="I40" s="74"/>
      <c r="J40" s="74"/>
      <c r="K40" s="74"/>
      <c r="L40" s="74"/>
    </row>
    <row r="41" spans="1:12" ht="25.5" x14ac:dyDescent="0.25">
      <c r="A41" s="131"/>
      <c r="B41" s="80" t="s">
        <v>98</v>
      </c>
      <c r="C41" s="2" t="s">
        <v>21</v>
      </c>
      <c r="D41" s="2">
        <v>1</v>
      </c>
      <c r="E41" s="2">
        <f>E39*D41</f>
        <v>1</v>
      </c>
      <c r="F41" s="8"/>
      <c r="G41" s="8"/>
      <c r="H41" s="8"/>
      <c r="I41" s="8"/>
      <c r="J41" s="8"/>
      <c r="K41" s="8"/>
      <c r="L41" s="8"/>
    </row>
    <row r="42" spans="1:12" x14ac:dyDescent="0.25">
      <c r="A42" s="132"/>
      <c r="B42" s="62" t="s">
        <v>96</v>
      </c>
      <c r="C42" s="2" t="s">
        <v>21</v>
      </c>
      <c r="D42" s="2">
        <v>1</v>
      </c>
      <c r="E42" s="2">
        <f>E39*D42</f>
        <v>1</v>
      </c>
      <c r="F42" s="8"/>
      <c r="G42" s="8"/>
      <c r="H42" s="8"/>
      <c r="I42" s="8"/>
      <c r="J42" s="8"/>
      <c r="K42" s="8"/>
      <c r="L42" s="8"/>
    </row>
    <row r="43" spans="1:12" x14ac:dyDescent="0.25">
      <c r="A43" s="130">
        <v>3</v>
      </c>
      <c r="B43" s="59" t="s">
        <v>106</v>
      </c>
      <c r="C43" s="54" t="s">
        <v>21</v>
      </c>
      <c r="D43" s="54"/>
      <c r="E43" s="54">
        <v>1</v>
      </c>
      <c r="F43" s="61"/>
      <c r="G43" s="54"/>
      <c r="H43" s="54"/>
      <c r="I43" s="54"/>
      <c r="J43" s="54"/>
      <c r="K43" s="54"/>
      <c r="L43" s="54"/>
    </row>
    <row r="44" spans="1:12" x14ac:dyDescent="0.25">
      <c r="A44" s="131"/>
      <c r="B44" s="62" t="s">
        <v>15</v>
      </c>
      <c r="C44" s="2" t="s">
        <v>16</v>
      </c>
      <c r="D44" s="2">
        <v>1</v>
      </c>
      <c r="E44" s="2">
        <f>E43*D44</f>
        <v>1</v>
      </c>
      <c r="F44" s="74"/>
      <c r="G44" s="74"/>
      <c r="H44" s="95"/>
      <c r="I44" s="74"/>
      <c r="J44" s="74"/>
      <c r="K44" s="74"/>
      <c r="L44" s="74"/>
    </row>
    <row r="45" spans="1:12" ht="25.5" x14ac:dyDescent="0.25">
      <c r="A45" s="132"/>
      <c r="B45" s="80" t="s">
        <v>97</v>
      </c>
      <c r="C45" s="2" t="s">
        <v>21</v>
      </c>
      <c r="D45" s="2">
        <v>1</v>
      </c>
      <c r="E45" s="2">
        <f>E43*D45</f>
        <v>1</v>
      </c>
      <c r="F45" s="8"/>
      <c r="G45" s="8"/>
      <c r="H45" s="8"/>
      <c r="I45" s="8"/>
      <c r="J45" s="8"/>
      <c r="K45" s="8"/>
      <c r="L45" s="8"/>
    </row>
    <row r="46" spans="1:12" x14ac:dyDescent="0.25">
      <c r="A46" s="129">
        <v>4</v>
      </c>
      <c r="B46" s="64" t="s">
        <v>65</v>
      </c>
      <c r="C46" s="54" t="s">
        <v>21</v>
      </c>
      <c r="D46" s="54"/>
      <c r="E46" s="54">
        <v>1</v>
      </c>
      <c r="F46" s="61"/>
      <c r="G46" s="54"/>
      <c r="H46" s="54"/>
      <c r="I46" s="54"/>
      <c r="J46" s="54"/>
      <c r="K46" s="54"/>
      <c r="L46" s="54"/>
    </row>
    <row r="47" spans="1:12" x14ac:dyDescent="0.25">
      <c r="A47" s="127"/>
      <c r="B47" s="62" t="s">
        <v>15</v>
      </c>
      <c r="C47" s="2" t="s">
        <v>16</v>
      </c>
      <c r="D47" s="2">
        <v>1</v>
      </c>
      <c r="E47" s="2">
        <f>E46*D47</f>
        <v>1</v>
      </c>
      <c r="F47" s="63"/>
      <c r="G47" s="2"/>
      <c r="H47" s="2"/>
      <c r="I47" s="2"/>
      <c r="J47" s="2"/>
      <c r="K47" s="2"/>
      <c r="L47" s="2"/>
    </row>
    <row r="48" spans="1:12" x14ac:dyDescent="0.25">
      <c r="A48" s="127"/>
      <c r="B48" s="62" t="s">
        <v>78</v>
      </c>
      <c r="C48" s="2" t="s">
        <v>21</v>
      </c>
      <c r="D48" s="2">
        <v>1</v>
      </c>
      <c r="E48" s="2">
        <f>E47*D48</f>
        <v>1</v>
      </c>
      <c r="F48" s="63"/>
      <c r="G48" s="2"/>
      <c r="H48" s="2"/>
      <c r="I48" s="2"/>
      <c r="J48" s="2"/>
      <c r="K48" s="2"/>
      <c r="L48" s="2"/>
    </row>
    <row r="49" spans="1:12" x14ac:dyDescent="0.25">
      <c r="A49" s="128"/>
      <c r="B49" s="62" t="s">
        <v>17</v>
      </c>
      <c r="C49" s="2" t="s">
        <v>16</v>
      </c>
      <c r="D49" s="2">
        <v>1</v>
      </c>
      <c r="E49" s="2">
        <f>E48*D49</f>
        <v>1</v>
      </c>
      <c r="F49" s="63"/>
      <c r="G49" s="2"/>
      <c r="H49" s="2"/>
      <c r="I49" s="2"/>
      <c r="J49" s="2"/>
      <c r="K49" s="2"/>
      <c r="L49" s="2"/>
    </row>
    <row r="50" spans="1:12" x14ac:dyDescent="0.25">
      <c r="A50" s="127">
        <v>5</v>
      </c>
      <c r="B50" s="64" t="s">
        <v>117</v>
      </c>
      <c r="C50" s="54" t="s">
        <v>21</v>
      </c>
      <c r="D50" s="54"/>
      <c r="E50" s="54">
        <v>1</v>
      </c>
      <c r="F50" s="61"/>
      <c r="G50" s="54"/>
      <c r="H50" s="61"/>
      <c r="I50" s="61"/>
      <c r="J50" s="61"/>
      <c r="K50" s="61"/>
      <c r="L50" s="61"/>
    </row>
    <row r="51" spans="1:12" x14ac:dyDescent="0.25">
      <c r="A51" s="127"/>
      <c r="B51" s="62" t="s">
        <v>15</v>
      </c>
      <c r="C51" s="2" t="s">
        <v>16</v>
      </c>
      <c r="D51" s="2">
        <v>1</v>
      </c>
      <c r="E51" s="2">
        <f>E50*D51</f>
        <v>1</v>
      </c>
      <c r="F51" s="63"/>
      <c r="G51" s="2"/>
      <c r="H51" s="63"/>
      <c r="I51" s="63"/>
      <c r="J51" s="63"/>
      <c r="K51" s="63"/>
      <c r="L51" s="63"/>
    </row>
    <row r="52" spans="1:12" x14ac:dyDescent="0.25">
      <c r="A52" s="127"/>
      <c r="B52" s="62" t="s">
        <v>99</v>
      </c>
      <c r="C52" s="2" t="s">
        <v>21</v>
      </c>
      <c r="D52" s="2">
        <v>1</v>
      </c>
      <c r="E52" s="2">
        <f>E51*D52</f>
        <v>1</v>
      </c>
      <c r="F52" s="63"/>
      <c r="G52" s="2"/>
      <c r="H52" s="63"/>
      <c r="I52" s="63"/>
      <c r="J52" s="63"/>
      <c r="K52" s="63"/>
      <c r="L52" s="63"/>
    </row>
    <row r="53" spans="1:12" x14ac:dyDescent="0.25">
      <c r="A53" s="128"/>
      <c r="B53" s="62" t="s">
        <v>17</v>
      </c>
      <c r="C53" s="2" t="s">
        <v>16</v>
      </c>
      <c r="D53" s="2">
        <v>1</v>
      </c>
      <c r="E53" s="2">
        <f>E52*D53</f>
        <v>1</v>
      </c>
      <c r="F53" s="63"/>
      <c r="G53" s="2"/>
      <c r="H53" s="63"/>
      <c r="I53" s="63"/>
      <c r="J53" s="63"/>
      <c r="K53" s="63"/>
      <c r="L53" s="63"/>
    </row>
    <row r="54" spans="1:12" x14ac:dyDescent="0.25">
      <c r="A54" s="129">
        <v>6</v>
      </c>
      <c r="B54" s="64" t="s">
        <v>279</v>
      </c>
      <c r="C54" s="54" t="s">
        <v>21</v>
      </c>
      <c r="D54" s="54"/>
      <c r="E54" s="54">
        <v>1</v>
      </c>
      <c r="F54" s="61"/>
      <c r="G54" s="54"/>
      <c r="H54" s="54"/>
      <c r="I54" s="54"/>
      <c r="J54" s="54"/>
      <c r="K54" s="54"/>
      <c r="L54" s="54"/>
    </row>
    <row r="55" spans="1:12" x14ac:dyDescent="0.25">
      <c r="A55" s="127"/>
      <c r="B55" s="62" t="s">
        <v>15</v>
      </c>
      <c r="C55" s="2" t="s">
        <v>16</v>
      </c>
      <c r="D55" s="2">
        <v>1</v>
      </c>
      <c r="E55" s="2">
        <f>E54*D55</f>
        <v>1</v>
      </c>
      <c r="F55" s="63"/>
      <c r="G55" s="2"/>
      <c r="H55" s="2"/>
      <c r="I55" s="2"/>
      <c r="J55" s="2"/>
      <c r="K55" s="2"/>
      <c r="L55" s="2"/>
    </row>
    <row r="56" spans="1:12" x14ac:dyDescent="0.25">
      <c r="A56" s="127"/>
      <c r="B56" s="62" t="s">
        <v>280</v>
      </c>
      <c r="C56" s="2" t="s">
        <v>21</v>
      </c>
      <c r="D56" s="2">
        <v>1</v>
      </c>
      <c r="E56" s="2">
        <f>E54*D56</f>
        <v>1</v>
      </c>
      <c r="F56" s="63"/>
      <c r="G56" s="2"/>
      <c r="H56" s="2"/>
      <c r="I56" s="2"/>
      <c r="J56" s="2"/>
      <c r="K56" s="2"/>
      <c r="L56" s="2"/>
    </row>
    <row r="57" spans="1:12" x14ac:dyDescent="0.25">
      <c r="A57" s="128"/>
      <c r="B57" s="62" t="s">
        <v>17</v>
      </c>
      <c r="C57" s="2" t="s">
        <v>16</v>
      </c>
      <c r="D57" s="2">
        <v>2</v>
      </c>
      <c r="E57" s="2">
        <f>E54*D57</f>
        <v>2</v>
      </c>
      <c r="F57" s="63"/>
      <c r="G57" s="2"/>
      <c r="H57" s="2"/>
      <c r="I57" s="2"/>
      <c r="J57" s="2"/>
      <c r="K57" s="2"/>
      <c r="L57" s="2"/>
    </row>
    <row r="58" spans="1:12" ht="25.5" x14ac:dyDescent="0.25">
      <c r="A58" s="129"/>
      <c r="B58" s="59" t="s">
        <v>283</v>
      </c>
      <c r="C58" s="54" t="s">
        <v>21</v>
      </c>
      <c r="D58" s="54"/>
      <c r="E58" s="54">
        <v>1</v>
      </c>
      <c r="F58" s="61"/>
      <c r="G58" s="54"/>
      <c r="H58" s="54"/>
      <c r="I58" s="54"/>
      <c r="J58" s="54"/>
      <c r="K58" s="54"/>
      <c r="L58" s="54"/>
    </row>
    <row r="59" spans="1:12" x14ac:dyDescent="0.25">
      <c r="A59" s="127"/>
      <c r="B59" s="62" t="s">
        <v>15</v>
      </c>
      <c r="C59" s="2" t="s">
        <v>16</v>
      </c>
      <c r="D59" s="2">
        <v>1</v>
      </c>
      <c r="E59" s="2">
        <f>E58*D59</f>
        <v>1</v>
      </c>
      <c r="F59" s="63"/>
      <c r="G59" s="2"/>
      <c r="H59" s="2"/>
      <c r="I59" s="2"/>
      <c r="J59" s="2"/>
      <c r="K59" s="2"/>
      <c r="L59" s="2"/>
    </row>
    <row r="60" spans="1:12" ht="25.5" x14ac:dyDescent="0.25">
      <c r="A60" s="127"/>
      <c r="B60" s="80" t="s">
        <v>284</v>
      </c>
      <c r="C60" s="2" t="s">
        <v>21</v>
      </c>
      <c r="D60" s="2">
        <v>1</v>
      </c>
      <c r="E60" s="2">
        <f>E59*D60</f>
        <v>1</v>
      </c>
      <c r="F60" s="63"/>
      <c r="G60" s="2"/>
      <c r="H60" s="2"/>
      <c r="I60" s="2"/>
      <c r="J60" s="2"/>
      <c r="K60" s="2"/>
      <c r="L60" s="2"/>
    </row>
    <row r="61" spans="1:12" x14ac:dyDescent="0.25">
      <c r="A61" s="128"/>
      <c r="B61" s="62" t="s">
        <v>45</v>
      </c>
      <c r="C61" s="2" t="s">
        <v>16</v>
      </c>
      <c r="D61" s="2">
        <v>1</v>
      </c>
      <c r="E61" s="2">
        <f>E60*D61</f>
        <v>1</v>
      </c>
      <c r="F61" s="63"/>
      <c r="G61" s="2"/>
      <c r="H61" s="2"/>
      <c r="I61" s="2"/>
      <c r="J61" s="2"/>
      <c r="K61" s="2"/>
      <c r="L61" s="2"/>
    </row>
    <row r="62" spans="1:12" ht="25.5" x14ac:dyDescent="0.25">
      <c r="A62" s="129">
        <v>7</v>
      </c>
      <c r="B62" s="59" t="s">
        <v>281</v>
      </c>
      <c r="C62" s="54" t="s">
        <v>21</v>
      </c>
      <c r="D62" s="54"/>
      <c r="E62" s="54">
        <v>2</v>
      </c>
      <c r="F62" s="61"/>
      <c r="G62" s="54"/>
      <c r="H62" s="54"/>
      <c r="I62" s="54"/>
      <c r="J62" s="54"/>
      <c r="K62" s="54"/>
      <c r="L62" s="54"/>
    </row>
    <row r="63" spans="1:12" x14ac:dyDescent="0.25">
      <c r="A63" s="127"/>
      <c r="B63" s="62" t="s">
        <v>15</v>
      </c>
      <c r="C63" s="2" t="s">
        <v>16</v>
      </c>
      <c r="D63" s="2">
        <v>1</v>
      </c>
      <c r="E63" s="2">
        <f>E62*D63</f>
        <v>2</v>
      </c>
      <c r="F63" s="63"/>
      <c r="G63" s="2"/>
      <c r="H63" s="2"/>
      <c r="I63" s="2"/>
      <c r="J63" s="2"/>
      <c r="K63" s="2"/>
      <c r="L63" s="2"/>
    </row>
    <row r="64" spans="1:12" x14ac:dyDescent="0.25">
      <c r="A64" s="127"/>
      <c r="B64" s="62" t="s">
        <v>282</v>
      </c>
      <c r="C64" s="2" t="s">
        <v>21</v>
      </c>
      <c r="D64" s="2">
        <v>1</v>
      </c>
      <c r="E64" s="2">
        <f>E63*D64</f>
        <v>2</v>
      </c>
      <c r="F64" s="63"/>
      <c r="G64" s="2"/>
      <c r="H64" s="2"/>
      <c r="I64" s="2"/>
      <c r="J64" s="2"/>
      <c r="K64" s="2"/>
      <c r="L64" s="2"/>
    </row>
    <row r="65" spans="1:12" x14ac:dyDescent="0.25">
      <c r="A65" s="128"/>
      <c r="B65" s="62" t="s">
        <v>45</v>
      </c>
      <c r="C65" s="2" t="s">
        <v>16</v>
      </c>
      <c r="D65" s="2">
        <v>2</v>
      </c>
      <c r="E65" s="2">
        <f>E64*D65</f>
        <v>4</v>
      </c>
      <c r="F65" s="63"/>
      <c r="G65" s="2"/>
      <c r="H65" s="2"/>
      <c r="I65" s="2"/>
      <c r="J65" s="2"/>
      <c r="K65" s="2"/>
      <c r="L65" s="2"/>
    </row>
    <row r="66" spans="1:12" x14ac:dyDescent="0.25">
      <c r="A66" s="129">
        <v>7</v>
      </c>
      <c r="B66" s="64" t="s">
        <v>44</v>
      </c>
      <c r="C66" s="54" t="s">
        <v>21</v>
      </c>
      <c r="D66" s="54"/>
      <c r="E66" s="54">
        <v>2</v>
      </c>
      <c r="F66" s="61"/>
      <c r="G66" s="54"/>
      <c r="H66" s="54"/>
      <c r="I66" s="54"/>
      <c r="J66" s="54"/>
      <c r="K66" s="54"/>
      <c r="L66" s="54"/>
    </row>
    <row r="67" spans="1:12" x14ac:dyDescent="0.25">
      <c r="A67" s="127"/>
      <c r="B67" s="62" t="s">
        <v>15</v>
      </c>
      <c r="C67" s="2" t="s">
        <v>16</v>
      </c>
      <c r="D67" s="2">
        <v>1</v>
      </c>
      <c r="E67" s="2">
        <f>E66*D67</f>
        <v>2</v>
      </c>
      <c r="F67" s="95"/>
      <c r="G67" s="74"/>
      <c r="H67" s="95"/>
      <c r="I67" s="74"/>
      <c r="J67" s="95"/>
      <c r="K67" s="95"/>
      <c r="L67" s="74"/>
    </row>
    <row r="68" spans="1:12" x14ac:dyDescent="0.25">
      <c r="A68" s="127"/>
      <c r="B68" s="62" t="s">
        <v>112</v>
      </c>
      <c r="C68" s="2" t="s">
        <v>21</v>
      </c>
      <c r="D68" s="2">
        <v>1</v>
      </c>
      <c r="E68" s="2">
        <f>E66*D68</f>
        <v>2</v>
      </c>
      <c r="F68" s="96"/>
      <c r="G68" s="97"/>
      <c r="H68" s="96"/>
      <c r="I68" s="97"/>
      <c r="J68" s="96"/>
      <c r="K68" s="96"/>
      <c r="L68" s="97"/>
    </row>
    <row r="69" spans="1:12" x14ac:dyDescent="0.25">
      <c r="A69" s="128"/>
      <c r="B69" s="62" t="s">
        <v>45</v>
      </c>
      <c r="C69" s="2" t="s">
        <v>16</v>
      </c>
      <c r="D69" s="2">
        <v>1</v>
      </c>
      <c r="E69" s="2">
        <f>E66*D69</f>
        <v>2</v>
      </c>
      <c r="F69" s="63"/>
      <c r="G69" s="74"/>
      <c r="H69" s="95"/>
      <c r="I69" s="74"/>
      <c r="J69" s="95"/>
      <c r="K69" s="95"/>
      <c r="L69" s="74"/>
    </row>
    <row r="70" spans="1:12" x14ac:dyDescent="0.25">
      <c r="A70" s="129">
        <v>8</v>
      </c>
      <c r="B70" s="59" t="s">
        <v>42</v>
      </c>
      <c r="C70" s="54" t="s">
        <v>21</v>
      </c>
      <c r="D70" s="54"/>
      <c r="E70" s="54">
        <v>8</v>
      </c>
      <c r="F70" s="61"/>
      <c r="G70" s="54"/>
      <c r="H70" s="54"/>
      <c r="I70" s="54"/>
      <c r="J70" s="54"/>
      <c r="K70" s="54"/>
      <c r="L70" s="54"/>
    </row>
    <row r="71" spans="1:12" x14ac:dyDescent="0.25">
      <c r="A71" s="127"/>
      <c r="B71" s="62" t="s">
        <v>15</v>
      </c>
      <c r="C71" s="2" t="s">
        <v>16</v>
      </c>
      <c r="D71" s="2">
        <v>1</v>
      </c>
      <c r="E71" s="2">
        <f>E70*D71</f>
        <v>8</v>
      </c>
      <c r="F71" s="73"/>
      <c r="G71" s="74"/>
      <c r="H71" s="95"/>
      <c r="I71" s="74"/>
      <c r="J71" s="73"/>
      <c r="K71" s="73"/>
      <c r="L71" s="74"/>
    </row>
    <row r="72" spans="1:12" x14ac:dyDescent="0.25">
      <c r="A72" s="128"/>
      <c r="B72" s="62" t="s">
        <v>43</v>
      </c>
      <c r="C72" s="2" t="s">
        <v>21</v>
      </c>
      <c r="D72" s="98">
        <v>1</v>
      </c>
      <c r="E72" s="2">
        <f>E70*D72</f>
        <v>8</v>
      </c>
      <c r="F72" s="73"/>
      <c r="G72" s="74"/>
      <c r="H72" s="73"/>
      <c r="I72" s="74"/>
      <c r="J72" s="73"/>
      <c r="K72" s="73"/>
      <c r="L72" s="74"/>
    </row>
    <row r="73" spans="1:12" x14ac:dyDescent="0.25">
      <c r="A73" s="3"/>
      <c r="B73" s="11" t="s">
        <v>7</v>
      </c>
      <c r="C73" s="12"/>
      <c r="D73" s="13"/>
      <c r="E73" s="14"/>
      <c r="F73" s="15"/>
      <c r="G73" s="15">
        <f>SUM(G9:G72)</f>
        <v>0</v>
      </c>
      <c r="H73" s="15"/>
      <c r="I73" s="15"/>
      <c r="J73" s="15"/>
      <c r="K73" s="15"/>
      <c r="L73" s="15">
        <f>SUM(L9:L72)</f>
        <v>0</v>
      </c>
    </row>
    <row r="74" spans="1:12" x14ac:dyDescent="0.25">
      <c r="A74" s="3"/>
      <c r="B74" s="6" t="s">
        <v>30</v>
      </c>
      <c r="C74" s="16">
        <v>0.05</v>
      </c>
      <c r="D74" s="13"/>
      <c r="E74" s="14"/>
      <c r="F74" s="15"/>
      <c r="G74" s="15"/>
      <c r="H74" s="15"/>
      <c r="I74" s="15"/>
      <c r="J74" s="15"/>
      <c r="K74" s="15"/>
      <c r="L74" s="7">
        <f>G73*C74</f>
        <v>0</v>
      </c>
    </row>
    <row r="75" spans="1:12" x14ac:dyDescent="0.25">
      <c r="A75" s="3"/>
      <c r="B75" s="17" t="s">
        <v>7</v>
      </c>
      <c r="C75" s="16"/>
      <c r="D75" s="13"/>
      <c r="E75" s="14"/>
      <c r="F75" s="15"/>
      <c r="G75" s="15"/>
      <c r="H75" s="15"/>
      <c r="I75" s="15"/>
      <c r="J75" s="15"/>
      <c r="K75" s="15"/>
      <c r="L75" s="7">
        <f>L74+L73</f>
        <v>0</v>
      </c>
    </row>
    <row r="76" spans="1:12" x14ac:dyDescent="0.25">
      <c r="A76" s="3"/>
      <c r="B76" s="18" t="s">
        <v>31</v>
      </c>
      <c r="C76" s="19">
        <v>0.1</v>
      </c>
      <c r="D76" s="13"/>
      <c r="E76" s="14"/>
      <c r="F76" s="15"/>
      <c r="G76" s="15"/>
      <c r="H76" s="15"/>
      <c r="I76" s="15"/>
      <c r="J76" s="15"/>
      <c r="K76" s="15"/>
      <c r="L76" s="7">
        <f>L75*C76</f>
        <v>0</v>
      </c>
    </row>
    <row r="77" spans="1:12" x14ac:dyDescent="0.25">
      <c r="A77" s="3"/>
      <c r="B77" s="17" t="s">
        <v>7</v>
      </c>
      <c r="C77" s="19"/>
      <c r="D77" s="13"/>
      <c r="E77" s="14"/>
      <c r="F77" s="15"/>
      <c r="G77" s="15"/>
      <c r="H77" s="15"/>
      <c r="I77" s="15"/>
      <c r="J77" s="15"/>
      <c r="K77" s="15"/>
      <c r="L77" s="7">
        <f>L76+L75</f>
        <v>0</v>
      </c>
    </row>
    <row r="78" spans="1:12" x14ac:dyDescent="0.25">
      <c r="A78" s="3"/>
      <c r="B78" s="20" t="s">
        <v>32</v>
      </c>
      <c r="C78" s="16">
        <v>0.08</v>
      </c>
      <c r="D78" s="6"/>
      <c r="E78" s="21"/>
      <c r="F78" s="20"/>
      <c r="G78" s="22"/>
      <c r="H78" s="22"/>
      <c r="I78" s="22"/>
      <c r="J78" s="31"/>
      <c r="K78" s="31"/>
      <c r="L78" s="32">
        <f>L77*C78</f>
        <v>0</v>
      </c>
    </row>
    <row r="79" spans="1:12" x14ac:dyDescent="0.25">
      <c r="A79" s="3"/>
      <c r="B79" s="17" t="s">
        <v>7</v>
      </c>
      <c r="C79" s="24"/>
      <c r="D79" s="24"/>
      <c r="E79" s="24"/>
      <c r="F79" s="24"/>
      <c r="G79" s="25"/>
      <c r="H79" s="25"/>
      <c r="I79" s="25"/>
      <c r="J79" s="25"/>
      <c r="K79" s="25"/>
      <c r="L79" s="8">
        <f>SUM(L77:L78)</f>
        <v>0</v>
      </c>
    </row>
    <row r="80" spans="1:12" x14ac:dyDescent="0.25">
      <c r="A80" s="3"/>
      <c r="B80" s="26" t="s">
        <v>33</v>
      </c>
      <c r="C80" s="27">
        <v>0.05</v>
      </c>
      <c r="D80" s="28"/>
      <c r="E80" s="28"/>
      <c r="F80" s="28"/>
      <c r="G80" s="28"/>
      <c r="H80" s="28"/>
      <c r="I80" s="28"/>
      <c r="J80" s="28"/>
      <c r="K80" s="28"/>
      <c r="L80" s="8">
        <f>L79*C80</f>
        <v>0</v>
      </c>
    </row>
    <row r="81" spans="1:12" x14ac:dyDescent="0.25">
      <c r="A81" s="3"/>
      <c r="B81" s="17" t="s">
        <v>7</v>
      </c>
      <c r="C81" s="29"/>
      <c r="D81" s="28"/>
      <c r="E81" s="28"/>
      <c r="F81" s="28"/>
      <c r="G81" s="28"/>
      <c r="H81" s="28"/>
      <c r="I81" s="28"/>
      <c r="J81" s="28"/>
      <c r="K81" s="28"/>
      <c r="L81" s="8">
        <f>SUM(L79:L80)</f>
        <v>0</v>
      </c>
    </row>
    <row r="82" spans="1:12" x14ac:dyDescent="0.25">
      <c r="A82" s="3"/>
      <c r="B82" s="26" t="s">
        <v>34</v>
      </c>
      <c r="C82" s="27">
        <v>0.18</v>
      </c>
      <c r="D82" s="28"/>
      <c r="E82" s="28"/>
      <c r="F82" s="28"/>
      <c r="G82" s="28"/>
      <c r="H82" s="28"/>
      <c r="I82" s="28"/>
      <c r="J82" s="28"/>
      <c r="K82" s="28"/>
      <c r="L82" s="8">
        <f>L81*C82</f>
        <v>0</v>
      </c>
    </row>
    <row r="83" spans="1:12" x14ac:dyDescent="0.25">
      <c r="A83" s="3"/>
      <c r="B83" s="28" t="s">
        <v>35</v>
      </c>
      <c r="C83" s="28"/>
      <c r="D83" s="28"/>
      <c r="E83" s="28"/>
      <c r="F83" s="28"/>
      <c r="G83" s="28"/>
      <c r="H83" s="28"/>
      <c r="I83" s="28"/>
      <c r="J83" s="28"/>
      <c r="K83" s="28"/>
      <c r="L83" s="30">
        <f>L82+L81</f>
        <v>0</v>
      </c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</sheetData>
  <mergeCells count="29">
    <mergeCell ref="B2:E2"/>
    <mergeCell ref="A32:A34"/>
    <mergeCell ref="A22:A25"/>
    <mergeCell ref="D4:F4"/>
    <mergeCell ref="A6:A7"/>
    <mergeCell ref="B6:B7"/>
    <mergeCell ref="C6:C7"/>
    <mergeCell ref="D6:E6"/>
    <mergeCell ref="F6:G6"/>
    <mergeCell ref="A26:A28"/>
    <mergeCell ref="A29:A31"/>
    <mergeCell ref="H6:I6"/>
    <mergeCell ref="J6:K6"/>
    <mergeCell ref="L6:L7"/>
    <mergeCell ref="A9:L9"/>
    <mergeCell ref="A18:A21"/>
    <mergeCell ref="A10:A13"/>
    <mergeCell ref="A14:A17"/>
    <mergeCell ref="A54:A57"/>
    <mergeCell ref="A66:A69"/>
    <mergeCell ref="A70:A72"/>
    <mergeCell ref="A35:A37"/>
    <mergeCell ref="A38:L38"/>
    <mergeCell ref="A39:A42"/>
    <mergeCell ref="A43:A45"/>
    <mergeCell ref="A46:A49"/>
    <mergeCell ref="A50:A53"/>
    <mergeCell ref="A62:A65"/>
    <mergeCell ref="A58:A6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44"/>
  <sheetViews>
    <sheetView topLeftCell="A2" workbookViewId="0">
      <selection activeCell="P14" sqref="P14"/>
    </sheetView>
  </sheetViews>
  <sheetFormatPr defaultRowHeight="15" x14ac:dyDescent="0.25"/>
  <cols>
    <col min="1" max="1" width="4" style="9" customWidth="1"/>
    <col min="2" max="2" width="56.85546875" style="10" customWidth="1"/>
    <col min="3" max="3" width="9.140625" style="58"/>
    <col min="4" max="4" width="10.42578125" style="58" customWidth="1"/>
    <col min="5" max="11" width="9.140625" style="58"/>
    <col min="12" max="12" width="18.42578125" style="58" customWidth="1"/>
    <col min="13" max="16384" width="9.140625" style="9"/>
  </cols>
  <sheetData>
    <row r="2" spans="1:12" ht="69" customHeight="1" x14ac:dyDescent="0.25">
      <c r="B2" s="125" t="s">
        <v>298</v>
      </c>
      <c r="C2" s="125"/>
      <c r="D2" s="125"/>
    </row>
    <row r="4" spans="1:12" x14ac:dyDescent="0.25">
      <c r="D4" s="147" t="s">
        <v>12</v>
      </c>
      <c r="E4" s="147"/>
      <c r="F4" s="147"/>
    </row>
    <row r="6" spans="1:12" ht="50.25" customHeight="1" x14ac:dyDescent="0.25">
      <c r="A6" s="157" t="s">
        <v>9</v>
      </c>
      <c r="B6" s="143" t="s">
        <v>0</v>
      </c>
      <c r="C6" s="143" t="s">
        <v>1</v>
      </c>
      <c r="D6" s="145" t="s">
        <v>2</v>
      </c>
      <c r="E6" s="146"/>
      <c r="F6" s="145" t="s">
        <v>5</v>
      </c>
      <c r="G6" s="146"/>
      <c r="H6" s="145" t="s">
        <v>8</v>
      </c>
      <c r="I6" s="146"/>
      <c r="J6" s="136" t="s">
        <v>10</v>
      </c>
      <c r="K6" s="137"/>
      <c r="L6" s="143" t="s">
        <v>7</v>
      </c>
    </row>
    <row r="7" spans="1:12" ht="80.25" customHeight="1" x14ac:dyDescent="0.25">
      <c r="A7" s="158"/>
      <c r="B7" s="144"/>
      <c r="C7" s="144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4"/>
    </row>
    <row r="8" spans="1:12" x14ac:dyDescent="0.25">
      <c r="A8" s="57">
        <v>1</v>
      </c>
      <c r="B8" s="57">
        <v>2</v>
      </c>
      <c r="C8" s="57">
        <v>3</v>
      </c>
      <c r="D8" s="57">
        <v>4</v>
      </c>
      <c r="E8" s="57">
        <v>5</v>
      </c>
      <c r="F8" s="57">
        <v>6</v>
      </c>
      <c r="G8" s="57">
        <v>7</v>
      </c>
      <c r="H8" s="57">
        <v>8</v>
      </c>
      <c r="I8" s="57">
        <v>9</v>
      </c>
      <c r="J8" s="57">
        <v>10</v>
      </c>
      <c r="K8" s="57">
        <v>11</v>
      </c>
      <c r="L8" s="57">
        <v>12</v>
      </c>
    </row>
    <row r="9" spans="1:12" x14ac:dyDescent="0.25">
      <c r="A9" s="140" t="s">
        <v>46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x14ac:dyDescent="0.25">
      <c r="A10" s="149">
        <v>1</v>
      </c>
      <c r="B10" s="64" t="s">
        <v>100</v>
      </c>
      <c r="C10" s="54" t="s">
        <v>36</v>
      </c>
      <c r="D10" s="54"/>
      <c r="E10" s="54">
        <v>1</v>
      </c>
      <c r="F10" s="61"/>
      <c r="G10" s="61"/>
      <c r="H10" s="61"/>
      <c r="I10" s="61"/>
      <c r="J10" s="61"/>
      <c r="K10" s="61"/>
      <c r="L10" s="61"/>
    </row>
    <row r="11" spans="1:12" x14ac:dyDescent="0.25">
      <c r="A11" s="151"/>
      <c r="B11" s="62" t="s">
        <v>66</v>
      </c>
      <c r="C11" s="2" t="s">
        <v>16</v>
      </c>
      <c r="D11" s="2"/>
      <c r="E11" s="2">
        <v>1</v>
      </c>
      <c r="F11" s="99"/>
      <c r="G11" s="99"/>
      <c r="H11" s="99"/>
      <c r="I11" s="99"/>
      <c r="J11" s="99"/>
      <c r="K11" s="99"/>
      <c r="L11" s="99"/>
    </row>
    <row r="12" spans="1:12" x14ac:dyDescent="0.25">
      <c r="A12" s="150"/>
      <c r="B12" s="62" t="s">
        <v>101</v>
      </c>
      <c r="C12" s="2" t="s">
        <v>21</v>
      </c>
      <c r="D12" s="2">
        <v>1</v>
      </c>
      <c r="E12" s="2">
        <f>D12*E10</f>
        <v>1</v>
      </c>
      <c r="F12" s="63"/>
      <c r="G12" s="63"/>
      <c r="H12" s="63"/>
      <c r="I12" s="63"/>
      <c r="J12" s="63"/>
      <c r="K12" s="63"/>
      <c r="L12" s="63"/>
    </row>
    <row r="13" spans="1:12" x14ac:dyDescent="0.25">
      <c r="A13" s="149">
        <v>2</v>
      </c>
      <c r="B13" s="64" t="s">
        <v>125</v>
      </c>
      <c r="C13" s="54" t="s">
        <v>36</v>
      </c>
      <c r="D13" s="54"/>
      <c r="E13" s="54">
        <v>1</v>
      </c>
      <c r="F13" s="61"/>
      <c r="G13" s="61"/>
      <c r="H13" s="61"/>
      <c r="I13" s="61"/>
      <c r="J13" s="61"/>
      <c r="K13" s="61"/>
      <c r="L13" s="61"/>
    </row>
    <row r="14" spans="1:12" x14ac:dyDescent="0.25">
      <c r="A14" s="151"/>
      <c r="B14" s="62" t="s">
        <v>15</v>
      </c>
      <c r="C14" s="2" t="s">
        <v>16</v>
      </c>
      <c r="D14" s="2"/>
      <c r="E14" s="2">
        <v>1</v>
      </c>
      <c r="F14" s="99"/>
      <c r="G14" s="99"/>
      <c r="H14" s="99"/>
      <c r="I14" s="99"/>
      <c r="J14" s="99"/>
      <c r="K14" s="99"/>
      <c r="L14" s="99"/>
    </row>
    <row r="15" spans="1:12" x14ac:dyDescent="0.25">
      <c r="A15" s="151"/>
      <c r="B15" s="62" t="s">
        <v>126</v>
      </c>
      <c r="C15" s="2" t="s">
        <v>21</v>
      </c>
      <c r="D15" s="2"/>
      <c r="E15" s="2">
        <v>1</v>
      </c>
      <c r="F15" s="99"/>
      <c r="G15" s="99"/>
      <c r="H15" s="99"/>
      <c r="I15" s="99"/>
      <c r="J15" s="99"/>
      <c r="K15" s="99"/>
      <c r="L15" s="99"/>
    </row>
    <row r="16" spans="1:12" x14ac:dyDescent="0.25">
      <c r="A16" s="151"/>
      <c r="B16" s="62" t="s">
        <v>127</v>
      </c>
      <c r="C16" s="2" t="s">
        <v>21</v>
      </c>
      <c r="D16" s="2"/>
      <c r="E16" s="2">
        <v>1</v>
      </c>
      <c r="F16" s="99"/>
      <c r="G16" s="99"/>
      <c r="H16" s="99"/>
      <c r="I16" s="99"/>
      <c r="J16" s="99"/>
      <c r="K16" s="99"/>
      <c r="L16" s="99"/>
    </row>
    <row r="17" spans="1:12" x14ac:dyDescent="0.25">
      <c r="A17" s="151"/>
      <c r="B17" s="62" t="s">
        <v>128</v>
      </c>
      <c r="C17" s="2" t="s">
        <v>21</v>
      </c>
      <c r="D17" s="2"/>
      <c r="E17" s="2">
        <v>6</v>
      </c>
      <c r="F17" s="99"/>
      <c r="G17" s="99"/>
      <c r="H17" s="99"/>
      <c r="I17" s="99"/>
      <c r="J17" s="99"/>
      <c r="K17" s="99"/>
      <c r="L17" s="99"/>
    </row>
    <row r="18" spans="1:12" x14ac:dyDescent="0.25">
      <c r="A18" s="150"/>
      <c r="B18" s="62" t="s">
        <v>17</v>
      </c>
      <c r="C18" s="2" t="s">
        <v>16</v>
      </c>
      <c r="D18" s="2"/>
      <c r="E18" s="2">
        <v>1</v>
      </c>
      <c r="F18" s="99"/>
      <c r="G18" s="99"/>
      <c r="H18" s="99"/>
      <c r="I18" s="99"/>
      <c r="J18" s="99"/>
      <c r="K18" s="99"/>
      <c r="L18" s="99"/>
    </row>
    <row r="19" spans="1:12" ht="25.5" x14ac:dyDescent="0.25">
      <c r="A19" s="129">
        <v>3</v>
      </c>
      <c r="B19" s="59" t="s">
        <v>74</v>
      </c>
      <c r="C19" s="54" t="s">
        <v>19</v>
      </c>
      <c r="D19" s="54"/>
      <c r="E19" s="54">
        <v>392</v>
      </c>
      <c r="F19" s="54"/>
      <c r="G19" s="54"/>
      <c r="H19" s="54"/>
      <c r="I19" s="54"/>
      <c r="J19" s="54"/>
      <c r="K19" s="54"/>
      <c r="L19" s="54"/>
    </row>
    <row r="20" spans="1:12" x14ac:dyDescent="0.25">
      <c r="A20" s="127"/>
      <c r="B20" s="62" t="s">
        <v>15</v>
      </c>
      <c r="C20" s="2" t="s">
        <v>16</v>
      </c>
      <c r="D20" s="2">
        <v>1</v>
      </c>
      <c r="E20" s="2">
        <f>D20*E19</f>
        <v>392</v>
      </c>
      <c r="F20" s="2"/>
      <c r="G20" s="2"/>
      <c r="H20" s="2"/>
      <c r="I20" s="2"/>
      <c r="J20" s="2"/>
      <c r="K20" s="2"/>
      <c r="L20" s="2"/>
    </row>
    <row r="21" spans="1:12" x14ac:dyDescent="0.25">
      <c r="A21" s="127"/>
      <c r="B21" s="62" t="s">
        <v>75</v>
      </c>
      <c r="C21" s="2" t="s">
        <v>19</v>
      </c>
      <c r="D21" s="2">
        <v>1</v>
      </c>
      <c r="E21" s="2">
        <f>D21*E19</f>
        <v>392</v>
      </c>
      <c r="F21" s="63"/>
      <c r="G21" s="2"/>
      <c r="H21" s="2"/>
      <c r="I21" s="2"/>
      <c r="J21" s="2"/>
      <c r="K21" s="2"/>
      <c r="L21" s="2"/>
    </row>
    <row r="22" spans="1:12" x14ac:dyDescent="0.25">
      <c r="A22" s="128"/>
      <c r="B22" s="62" t="s">
        <v>17</v>
      </c>
      <c r="C22" s="2" t="s">
        <v>16</v>
      </c>
      <c r="D22" s="2">
        <v>0.05</v>
      </c>
      <c r="E22" s="2">
        <f>D22*E19</f>
        <v>19.600000000000001</v>
      </c>
      <c r="F22" s="63"/>
      <c r="G22" s="2"/>
      <c r="H22" s="2"/>
      <c r="I22" s="2"/>
      <c r="J22" s="2"/>
      <c r="K22" s="2"/>
      <c r="L22" s="2"/>
    </row>
    <row r="23" spans="1:12" ht="25.5" x14ac:dyDescent="0.25">
      <c r="A23" s="129">
        <v>4</v>
      </c>
      <c r="B23" s="59" t="s">
        <v>161</v>
      </c>
      <c r="C23" s="54" t="s">
        <v>19</v>
      </c>
      <c r="D23" s="54"/>
      <c r="E23" s="54">
        <v>105</v>
      </c>
      <c r="F23" s="61"/>
      <c r="G23" s="61"/>
      <c r="H23" s="61"/>
      <c r="I23" s="61"/>
      <c r="J23" s="61"/>
      <c r="K23" s="61"/>
      <c r="L23" s="61"/>
    </row>
    <row r="24" spans="1:12" x14ac:dyDescent="0.25">
      <c r="A24" s="127"/>
      <c r="B24" s="62" t="s">
        <v>15</v>
      </c>
      <c r="C24" s="2" t="s">
        <v>16</v>
      </c>
      <c r="D24" s="2">
        <v>1</v>
      </c>
      <c r="E24" s="2">
        <f>D24*E23</f>
        <v>105</v>
      </c>
      <c r="F24" s="63"/>
      <c r="G24" s="63"/>
      <c r="H24" s="2"/>
      <c r="I24" s="82"/>
      <c r="J24" s="63"/>
      <c r="K24" s="63"/>
      <c r="L24" s="82"/>
    </row>
    <row r="25" spans="1:12" x14ac:dyDescent="0.25">
      <c r="A25" s="127"/>
      <c r="B25" s="62" t="s">
        <v>162</v>
      </c>
      <c r="C25" s="2" t="s">
        <v>19</v>
      </c>
      <c r="D25" s="2">
        <v>1</v>
      </c>
      <c r="E25" s="2">
        <f>D25*E23</f>
        <v>105</v>
      </c>
      <c r="F25" s="63"/>
      <c r="G25" s="63"/>
      <c r="H25" s="63"/>
      <c r="I25" s="63"/>
      <c r="J25" s="63"/>
      <c r="K25" s="63"/>
      <c r="L25" s="82"/>
    </row>
    <row r="26" spans="1:12" x14ac:dyDescent="0.25">
      <c r="A26" s="128"/>
      <c r="B26" s="62" t="s">
        <v>17</v>
      </c>
      <c r="C26" s="2" t="s">
        <v>16</v>
      </c>
      <c r="D26" s="2">
        <v>0.05</v>
      </c>
      <c r="E26" s="2">
        <f>D26*E23</f>
        <v>5.25</v>
      </c>
      <c r="F26" s="63"/>
      <c r="G26" s="63"/>
      <c r="H26" s="63"/>
      <c r="I26" s="63"/>
      <c r="J26" s="63"/>
      <c r="K26" s="63"/>
      <c r="L26" s="82"/>
    </row>
    <row r="27" spans="1:12" ht="25.5" x14ac:dyDescent="0.25">
      <c r="A27" s="129">
        <v>5</v>
      </c>
      <c r="B27" s="59" t="s">
        <v>163</v>
      </c>
      <c r="C27" s="54" t="s">
        <v>19</v>
      </c>
      <c r="D27" s="54"/>
      <c r="E27" s="54">
        <v>105</v>
      </c>
      <c r="F27" s="61"/>
      <c r="G27" s="61"/>
      <c r="H27" s="61"/>
      <c r="I27" s="61"/>
      <c r="J27" s="61"/>
      <c r="K27" s="61"/>
      <c r="L27" s="61"/>
    </row>
    <row r="28" spans="1:12" x14ac:dyDescent="0.25">
      <c r="A28" s="127"/>
      <c r="B28" s="62" t="s">
        <v>15</v>
      </c>
      <c r="C28" s="2" t="s">
        <v>16</v>
      </c>
      <c r="D28" s="2">
        <v>1</v>
      </c>
      <c r="E28" s="2">
        <f>D28*E27</f>
        <v>105</v>
      </c>
      <c r="F28" s="63"/>
      <c r="G28" s="63"/>
      <c r="H28" s="2"/>
      <c r="I28" s="82"/>
      <c r="J28" s="63"/>
      <c r="K28" s="63"/>
      <c r="L28" s="82"/>
    </row>
    <row r="29" spans="1:12" x14ac:dyDescent="0.25">
      <c r="A29" s="127"/>
      <c r="B29" s="62" t="s">
        <v>164</v>
      </c>
      <c r="C29" s="2" t="s">
        <v>19</v>
      </c>
      <c r="D29" s="2">
        <v>1</v>
      </c>
      <c r="E29" s="2">
        <f>D29*E27</f>
        <v>105</v>
      </c>
      <c r="F29" s="63"/>
      <c r="G29" s="63"/>
      <c r="H29" s="63"/>
      <c r="I29" s="63"/>
      <c r="J29" s="63"/>
      <c r="K29" s="63"/>
      <c r="L29" s="82"/>
    </row>
    <row r="30" spans="1:12" x14ac:dyDescent="0.25">
      <c r="A30" s="128"/>
      <c r="B30" s="62" t="s">
        <v>17</v>
      </c>
      <c r="C30" s="2" t="s">
        <v>16</v>
      </c>
      <c r="D30" s="2">
        <v>0.05</v>
      </c>
      <c r="E30" s="2">
        <f>D30*E27</f>
        <v>5.25</v>
      </c>
      <c r="F30" s="63"/>
      <c r="G30" s="63"/>
      <c r="H30" s="63"/>
      <c r="I30" s="63"/>
      <c r="J30" s="63"/>
      <c r="K30" s="63"/>
      <c r="L30" s="82"/>
    </row>
    <row r="31" spans="1:12" x14ac:dyDescent="0.25">
      <c r="A31" s="129">
        <v>6</v>
      </c>
      <c r="B31" s="100" t="s">
        <v>118</v>
      </c>
      <c r="C31" s="101" t="s">
        <v>21</v>
      </c>
      <c r="D31" s="6"/>
      <c r="E31" s="102">
        <v>3</v>
      </c>
      <c r="F31" s="6"/>
      <c r="G31" s="103"/>
      <c r="H31" s="79"/>
      <c r="I31" s="6"/>
      <c r="J31" s="79"/>
      <c r="K31" s="6"/>
      <c r="L31" s="103"/>
    </row>
    <row r="32" spans="1:12" x14ac:dyDescent="0.25">
      <c r="A32" s="127"/>
      <c r="B32" s="104" t="s">
        <v>70</v>
      </c>
      <c r="C32" s="105" t="s">
        <v>16</v>
      </c>
      <c r="D32" s="66">
        <v>1</v>
      </c>
      <c r="E32" s="106">
        <f>D32*E31</f>
        <v>3</v>
      </c>
      <c r="F32" s="66"/>
      <c r="G32" s="107"/>
      <c r="H32" s="7"/>
      <c r="I32" s="66"/>
      <c r="J32" s="7"/>
      <c r="K32" s="66"/>
      <c r="L32" s="107"/>
    </row>
    <row r="33" spans="1:12" x14ac:dyDescent="0.25">
      <c r="A33" s="127"/>
      <c r="B33" s="108" t="s">
        <v>119</v>
      </c>
      <c r="C33" s="109" t="s">
        <v>21</v>
      </c>
      <c r="D33" s="66">
        <v>1</v>
      </c>
      <c r="E33" s="8">
        <f>D33*E31</f>
        <v>3</v>
      </c>
      <c r="F33" s="66"/>
      <c r="G33" s="107"/>
      <c r="H33" s="7"/>
      <c r="I33" s="66"/>
      <c r="J33" s="7"/>
      <c r="K33" s="66"/>
      <c r="L33" s="107"/>
    </row>
    <row r="34" spans="1:12" x14ac:dyDescent="0.25">
      <c r="A34" s="128"/>
      <c r="B34" s="93" t="s">
        <v>45</v>
      </c>
      <c r="C34" s="105" t="s">
        <v>16</v>
      </c>
      <c r="D34" s="66">
        <v>0.5</v>
      </c>
      <c r="E34" s="2">
        <f>D34*E31</f>
        <v>1.5</v>
      </c>
      <c r="F34" s="63"/>
      <c r="G34" s="63"/>
      <c r="H34" s="63"/>
      <c r="I34" s="63"/>
      <c r="J34" s="63"/>
      <c r="K34" s="63"/>
      <c r="L34" s="82"/>
    </row>
    <row r="35" spans="1:12" x14ac:dyDescent="0.25">
      <c r="A35" s="129"/>
      <c r="B35" s="100" t="s">
        <v>285</v>
      </c>
      <c r="C35" s="101" t="s">
        <v>21</v>
      </c>
      <c r="D35" s="6"/>
      <c r="E35" s="102">
        <v>2</v>
      </c>
      <c r="F35" s="6"/>
      <c r="G35" s="103"/>
      <c r="H35" s="79"/>
      <c r="I35" s="6"/>
      <c r="J35" s="79"/>
      <c r="K35" s="6"/>
      <c r="L35" s="103"/>
    </row>
    <row r="36" spans="1:12" x14ac:dyDescent="0.25">
      <c r="A36" s="127"/>
      <c r="B36" s="104" t="s">
        <v>70</v>
      </c>
      <c r="C36" s="105" t="s">
        <v>16</v>
      </c>
      <c r="D36" s="66">
        <v>1</v>
      </c>
      <c r="E36" s="106">
        <f>D36*E35</f>
        <v>2</v>
      </c>
      <c r="F36" s="66"/>
      <c r="G36" s="107"/>
      <c r="H36" s="7"/>
      <c r="I36" s="66"/>
      <c r="J36" s="7"/>
      <c r="K36" s="66"/>
      <c r="L36" s="107"/>
    </row>
    <row r="37" spans="1:12" x14ac:dyDescent="0.25">
      <c r="A37" s="127"/>
      <c r="B37" s="108" t="s">
        <v>119</v>
      </c>
      <c r="C37" s="109" t="s">
        <v>21</v>
      </c>
      <c r="D37" s="66">
        <v>1</v>
      </c>
      <c r="E37" s="8">
        <f>D37*E35</f>
        <v>2</v>
      </c>
      <c r="F37" s="66"/>
      <c r="G37" s="107"/>
      <c r="H37" s="7"/>
      <c r="I37" s="66"/>
      <c r="J37" s="7"/>
      <c r="K37" s="66"/>
      <c r="L37" s="107"/>
    </row>
    <row r="38" spans="1:12" x14ac:dyDescent="0.25">
      <c r="A38" s="128"/>
      <c r="B38" s="93" t="s">
        <v>45</v>
      </c>
      <c r="C38" s="105" t="s">
        <v>16</v>
      </c>
      <c r="D38" s="66">
        <v>0.5</v>
      </c>
      <c r="E38" s="2">
        <f>D38*E35</f>
        <v>1</v>
      </c>
      <c r="F38" s="63"/>
      <c r="G38" s="63"/>
      <c r="H38" s="63"/>
      <c r="I38" s="63"/>
      <c r="J38" s="63"/>
      <c r="K38" s="63"/>
      <c r="L38" s="82"/>
    </row>
    <row r="39" spans="1:12" x14ac:dyDescent="0.25">
      <c r="A39" s="129">
        <v>7</v>
      </c>
      <c r="B39" s="90" t="s">
        <v>47</v>
      </c>
      <c r="C39" s="86" t="s">
        <v>21</v>
      </c>
      <c r="D39" s="54"/>
      <c r="E39" s="54">
        <v>33</v>
      </c>
      <c r="F39" s="61"/>
      <c r="G39" s="54"/>
      <c r="H39" s="54"/>
      <c r="I39" s="54"/>
      <c r="J39" s="54"/>
      <c r="K39" s="54"/>
      <c r="L39" s="54"/>
    </row>
    <row r="40" spans="1:12" x14ac:dyDescent="0.25">
      <c r="A40" s="127"/>
      <c r="B40" s="62" t="s">
        <v>15</v>
      </c>
      <c r="C40" s="2" t="s">
        <v>16</v>
      </c>
      <c r="D40" s="2">
        <v>1</v>
      </c>
      <c r="E40" s="2">
        <f>D40*E39</f>
        <v>33</v>
      </c>
      <c r="F40" s="2"/>
      <c r="G40" s="2"/>
      <c r="H40" s="7"/>
      <c r="I40" s="2"/>
      <c r="J40" s="2"/>
      <c r="K40" s="2"/>
      <c r="L40" s="2"/>
    </row>
    <row r="41" spans="1:12" x14ac:dyDescent="0.25">
      <c r="A41" s="127"/>
      <c r="B41" s="62" t="s">
        <v>48</v>
      </c>
      <c r="C41" s="2" t="s">
        <v>16</v>
      </c>
      <c r="D41" s="2">
        <v>1.2999999999999999E-2</v>
      </c>
      <c r="E41" s="2">
        <f>D41*E39</f>
        <v>0.42899999999999999</v>
      </c>
      <c r="F41" s="2"/>
      <c r="G41" s="2"/>
      <c r="H41" s="2"/>
      <c r="I41" s="2"/>
      <c r="J41" s="2"/>
      <c r="K41" s="2"/>
      <c r="L41" s="2"/>
    </row>
    <row r="42" spans="1:12" x14ac:dyDescent="0.25">
      <c r="A42" s="127"/>
      <c r="B42" s="62" t="s">
        <v>121</v>
      </c>
      <c r="C42" s="2" t="s">
        <v>21</v>
      </c>
      <c r="D42" s="2">
        <v>1</v>
      </c>
      <c r="E42" s="2">
        <f>D42*E39</f>
        <v>33</v>
      </c>
      <c r="F42" s="63"/>
      <c r="G42" s="2"/>
      <c r="H42" s="2"/>
      <c r="I42" s="2"/>
      <c r="J42" s="2"/>
      <c r="K42" s="2"/>
      <c r="L42" s="2"/>
    </row>
    <row r="43" spans="1:12" x14ac:dyDescent="0.25">
      <c r="A43" s="128"/>
      <c r="B43" s="62" t="s">
        <v>17</v>
      </c>
      <c r="C43" s="2" t="s">
        <v>16</v>
      </c>
      <c r="D43" s="2">
        <v>0.2</v>
      </c>
      <c r="E43" s="2">
        <f>D43*E39</f>
        <v>6.6000000000000005</v>
      </c>
      <c r="F43" s="63"/>
      <c r="G43" s="2"/>
      <c r="H43" s="2"/>
      <c r="I43" s="2"/>
      <c r="J43" s="2"/>
      <c r="K43" s="2"/>
      <c r="L43" s="2"/>
    </row>
    <row r="44" spans="1:12" x14ac:dyDescent="0.25">
      <c r="A44" s="129">
        <v>8</v>
      </c>
      <c r="B44" s="90" t="s">
        <v>120</v>
      </c>
      <c r="C44" s="86" t="s">
        <v>21</v>
      </c>
      <c r="D44" s="54"/>
      <c r="E44" s="54">
        <v>54</v>
      </c>
      <c r="F44" s="61"/>
      <c r="G44" s="54"/>
      <c r="H44" s="54"/>
      <c r="I44" s="54"/>
      <c r="J44" s="54"/>
      <c r="K44" s="54"/>
      <c r="L44" s="54"/>
    </row>
    <row r="45" spans="1:12" x14ac:dyDescent="0.25">
      <c r="A45" s="127"/>
      <c r="B45" s="62" t="s">
        <v>15</v>
      </c>
      <c r="C45" s="2" t="s">
        <v>16</v>
      </c>
      <c r="D45" s="2">
        <v>1</v>
      </c>
      <c r="E45" s="2">
        <f>D45*E44</f>
        <v>54</v>
      </c>
      <c r="F45" s="2"/>
      <c r="G45" s="2"/>
      <c r="H45" s="2"/>
      <c r="I45" s="2"/>
      <c r="J45" s="2"/>
      <c r="K45" s="2"/>
      <c r="L45" s="2"/>
    </row>
    <row r="46" spans="1:12" x14ac:dyDescent="0.25">
      <c r="A46" s="127"/>
      <c r="B46" s="62" t="s">
        <v>49</v>
      </c>
      <c r="C46" s="2" t="s">
        <v>21</v>
      </c>
      <c r="D46" s="2">
        <v>1</v>
      </c>
      <c r="E46" s="2">
        <f>D46*E44</f>
        <v>54</v>
      </c>
      <c r="F46" s="63"/>
      <c r="G46" s="2"/>
      <c r="H46" s="2"/>
      <c r="I46" s="2"/>
      <c r="J46" s="2"/>
      <c r="K46" s="2"/>
      <c r="L46" s="2"/>
    </row>
    <row r="47" spans="1:12" x14ac:dyDescent="0.25">
      <c r="A47" s="128"/>
      <c r="B47" s="62" t="s">
        <v>17</v>
      </c>
      <c r="C47" s="2" t="s">
        <v>16</v>
      </c>
      <c r="D47" s="2">
        <v>0.25</v>
      </c>
      <c r="E47" s="2">
        <f>D47*E44</f>
        <v>13.5</v>
      </c>
      <c r="F47" s="63"/>
      <c r="G47" s="2"/>
      <c r="H47" s="2"/>
      <c r="I47" s="2"/>
      <c r="J47" s="2"/>
      <c r="K47" s="2"/>
      <c r="L47" s="2"/>
    </row>
    <row r="48" spans="1:12" x14ac:dyDescent="0.25">
      <c r="A48" s="129">
        <v>9</v>
      </c>
      <c r="B48" s="110" t="s">
        <v>289</v>
      </c>
      <c r="C48" s="111" t="s">
        <v>21</v>
      </c>
      <c r="D48" s="111"/>
      <c r="E48" s="112">
        <v>2</v>
      </c>
      <c r="F48" s="99"/>
      <c r="G48" s="99"/>
      <c r="H48" s="99"/>
      <c r="I48" s="99"/>
      <c r="J48" s="99"/>
      <c r="K48" s="99"/>
      <c r="L48" s="99"/>
    </row>
    <row r="49" spans="1:12" x14ac:dyDescent="0.25">
      <c r="A49" s="127"/>
      <c r="B49" s="62" t="s">
        <v>15</v>
      </c>
      <c r="C49" s="2" t="s">
        <v>16</v>
      </c>
      <c r="D49" s="2">
        <v>1</v>
      </c>
      <c r="E49" s="2">
        <f>D49*E48</f>
        <v>2</v>
      </c>
      <c r="F49" s="63"/>
      <c r="G49" s="63"/>
      <c r="H49" s="63"/>
      <c r="I49" s="99"/>
      <c r="J49" s="99"/>
      <c r="K49" s="99"/>
      <c r="L49" s="99"/>
    </row>
    <row r="50" spans="1:12" x14ac:dyDescent="0.25">
      <c r="A50" s="128"/>
      <c r="B50" s="113" t="s">
        <v>198</v>
      </c>
      <c r="C50" s="114" t="s">
        <v>21</v>
      </c>
      <c r="D50" s="114">
        <v>1</v>
      </c>
      <c r="E50" s="99">
        <f>E48*D50</f>
        <v>2</v>
      </c>
      <c r="F50" s="99"/>
      <c r="G50" s="99"/>
      <c r="H50" s="99"/>
      <c r="I50" s="99"/>
      <c r="J50" s="99"/>
      <c r="K50" s="99"/>
      <c r="L50" s="99"/>
    </row>
    <row r="51" spans="1:12" x14ac:dyDescent="0.25">
      <c r="A51" s="129">
        <v>11</v>
      </c>
      <c r="B51" s="110" t="s">
        <v>218</v>
      </c>
      <c r="C51" s="111" t="s">
        <v>21</v>
      </c>
      <c r="D51" s="111"/>
      <c r="E51" s="112">
        <v>3</v>
      </c>
      <c r="F51" s="99"/>
      <c r="G51" s="99"/>
      <c r="H51" s="99"/>
      <c r="I51" s="99"/>
      <c r="J51" s="99"/>
      <c r="K51" s="99"/>
      <c r="L51" s="99"/>
    </row>
    <row r="52" spans="1:12" x14ac:dyDescent="0.25">
      <c r="A52" s="127"/>
      <c r="B52" s="62" t="s">
        <v>286</v>
      </c>
      <c r="C52" s="2" t="s">
        <v>16</v>
      </c>
      <c r="D52" s="2"/>
      <c r="E52" s="2">
        <v>1</v>
      </c>
      <c r="F52" s="63"/>
      <c r="G52" s="63"/>
      <c r="H52" s="63"/>
      <c r="I52" s="99"/>
      <c r="J52" s="99"/>
      <c r="K52" s="99"/>
      <c r="L52" s="99"/>
    </row>
    <row r="53" spans="1:12" x14ac:dyDescent="0.25">
      <c r="A53" s="127"/>
      <c r="B53" s="62" t="s">
        <v>287</v>
      </c>
      <c r="C53" s="2" t="s">
        <v>16</v>
      </c>
      <c r="D53" s="2"/>
      <c r="E53" s="63">
        <f>E55+E56</f>
        <v>2</v>
      </c>
      <c r="F53" s="63"/>
      <c r="G53" s="63"/>
      <c r="H53" s="63"/>
      <c r="I53" s="99"/>
      <c r="J53" s="99"/>
      <c r="K53" s="99"/>
      <c r="L53" s="99"/>
    </row>
    <row r="54" spans="1:12" ht="26.25" x14ac:dyDescent="0.25">
      <c r="A54" s="127"/>
      <c r="B54" s="115" t="s">
        <v>290</v>
      </c>
      <c r="C54" s="114" t="s">
        <v>21</v>
      </c>
      <c r="D54" s="114"/>
      <c r="E54" s="99">
        <v>1</v>
      </c>
      <c r="F54" s="99"/>
      <c r="G54" s="99"/>
      <c r="H54" s="99"/>
      <c r="I54" s="99"/>
      <c r="J54" s="99"/>
      <c r="K54" s="99"/>
      <c r="L54" s="99"/>
    </row>
    <row r="55" spans="1:12" x14ac:dyDescent="0.25">
      <c r="A55" s="127"/>
      <c r="B55" s="115" t="s">
        <v>291</v>
      </c>
      <c r="C55" s="114" t="s">
        <v>21</v>
      </c>
      <c r="D55" s="114"/>
      <c r="E55" s="99">
        <v>1</v>
      </c>
      <c r="F55" s="99"/>
      <c r="G55" s="99"/>
      <c r="H55" s="99"/>
      <c r="I55" s="99"/>
      <c r="J55" s="99"/>
      <c r="K55" s="99"/>
      <c r="L55" s="99"/>
    </row>
    <row r="56" spans="1:12" ht="12.75" customHeight="1" x14ac:dyDescent="0.25">
      <c r="A56" s="127"/>
      <c r="B56" s="115" t="s">
        <v>292</v>
      </c>
      <c r="C56" s="114" t="s">
        <v>21</v>
      </c>
      <c r="D56" s="114"/>
      <c r="E56" s="99">
        <v>1</v>
      </c>
      <c r="F56" s="99"/>
      <c r="G56" s="99"/>
      <c r="H56" s="99"/>
      <c r="I56" s="99"/>
      <c r="J56" s="99"/>
      <c r="K56" s="99"/>
      <c r="L56" s="99"/>
    </row>
    <row r="57" spans="1:12" ht="39" x14ac:dyDescent="0.25">
      <c r="A57" s="128"/>
      <c r="B57" s="115" t="s">
        <v>288</v>
      </c>
      <c r="C57" s="114" t="s">
        <v>36</v>
      </c>
      <c r="D57" s="114"/>
      <c r="E57" s="99">
        <v>2</v>
      </c>
      <c r="F57" s="99"/>
      <c r="G57" s="99"/>
      <c r="H57" s="99"/>
      <c r="I57" s="99"/>
      <c r="J57" s="99"/>
      <c r="K57" s="99"/>
      <c r="L57" s="99"/>
    </row>
    <row r="58" spans="1:12" ht="29.25" customHeight="1" x14ac:dyDescent="0.25">
      <c r="A58" s="129">
        <v>10</v>
      </c>
      <c r="B58" s="59" t="s">
        <v>111</v>
      </c>
      <c r="C58" s="54" t="s">
        <v>21</v>
      </c>
      <c r="D58" s="54"/>
      <c r="E58" s="54">
        <v>3</v>
      </c>
      <c r="F58" s="61"/>
      <c r="G58" s="54"/>
      <c r="H58" s="54"/>
      <c r="I58" s="54"/>
      <c r="J58" s="54"/>
      <c r="K58" s="54"/>
      <c r="L58" s="86"/>
    </row>
    <row r="59" spans="1:12" ht="20.25" customHeight="1" x14ac:dyDescent="0.25">
      <c r="A59" s="127"/>
      <c r="B59" s="62" t="s">
        <v>15</v>
      </c>
      <c r="C59" s="2" t="s">
        <v>16</v>
      </c>
      <c r="D59" s="2">
        <v>1</v>
      </c>
      <c r="E59" s="116">
        <f>E58*D59</f>
        <v>3</v>
      </c>
      <c r="F59" s="117"/>
      <c r="G59" s="118"/>
      <c r="H59" s="116"/>
      <c r="I59" s="118"/>
      <c r="J59" s="117"/>
      <c r="K59" s="118"/>
      <c r="L59" s="119"/>
    </row>
    <row r="60" spans="1:12" ht="20.25" customHeight="1" x14ac:dyDescent="0.25">
      <c r="A60" s="127"/>
      <c r="B60" s="62" t="s">
        <v>109</v>
      </c>
      <c r="C60" s="2" t="s">
        <v>21</v>
      </c>
      <c r="D60" s="2"/>
      <c r="E60" s="120">
        <v>4</v>
      </c>
      <c r="F60" s="118"/>
      <c r="G60" s="107"/>
      <c r="H60" s="121"/>
      <c r="I60" s="121"/>
      <c r="J60" s="107"/>
      <c r="K60" s="107"/>
      <c r="L60" s="119"/>
    </row>
    <row r="61" spans="1:12" ht="20.25" customHeight="1" x14ac:dyDescent="0.25">
      <c r="A61" s="127"/>
      <c r="B61" s="62" t="s">
        <v>110</v>
      </c>
      <c r="C61" s="2" t="s">
        <v>21</v>
      </c>
      <c r="D61" s="2">
        <v>1</v>
      </c>
      <c r="E61" s="120">
        <f>E58*D61</f>
        <v>3</v>
      </c>
      <c r="F61" s="119"/>
      <c r="G61" s="107"/>
      <c r="H61" s="121"/>
      <c r="I61" s="121"/>
      <c r="J61" s="107"/>
      <c r="K61" s="107"/>
      <c r="L61" s="119"/>
    </row>
    <row r="62" spans="1:12" ht="20.25" customHeight="1" x14ac:dyDescent="0.25">
      <c r="A62" s="128"/>
      <c r="B62" s="62" t="s">
        <v>17</v>
      </c>
      <c r="C62" s="2" t="s">
        <v>16</v>
      </c>
      <c r="D62" s="2">
        <v>15</v>
      </c>
      <c r="E62" s="7">
        <f>E58*D62</f>
        <v>45</v>
      </c>
      <c r="F62" s="117"/>
      <c r="G62" s="119"/>
      <c r="H62" s="122"/>
      <c r="I62" s="118"/>
      <c r="J62" s="119"/>
      <c r="K62" s="119"/>
      <c r="L62" s="119"/>
    </row>
    <row r="63" spans="1:12" ht="25.5" x14ac:dyDescent="0.25">
      <c r="A63" s="129">
        <v>11</v>
      </c>
      <c r="B63" s="110" t="s">
        <v>76</v>
      </c>
      <c r="C63" s="111" t="s">
        <v>4</v>
      </c>
      <c r="D63" s="111"/>
      <c r="E63" s="112">
        <v>1</v>
      </c>
      <c r="F63" s="99"/>
      <c r="G63" s="99"/>
      <c r="H63" s="99"/>
      <c r="I63" s="99"/>
      <c r="J63" s="99"/>
      <c r="K63" s="99"/>
      <c r="L63" s="99"/>
    </row>
    <row r="64" spans="1:12" x14ac:dyDescent="0.25">
      <c r="A64" s="127"/>
      <c r="B64" s="62" t="s">
        <v>15</v>
      </c>
      <c r="C64" s="2" t="s">
        <v>16</v>
      </c>
      <c r="D64" s="2">
        <v>0</v>
      </c>
      <c r="E64" s="2">
        <f>D64*E63</f>
        <v>0</v>
      </c>
      <c r="F64" s="63"/>
      <c r="G64" s="63"/>
      <c r="H64" s="63"/>
      <c r="I64" s="99"/>
      <c r="J64" s="99"/>
      <c r="K64" s="99"/>
      <c r="L64" s="99"/>
    </row>
    <row r="65" spans="1:12" ht="26.25" x14ac:dyDescent="0.25">
      <c r="A65" s="128"/>
      <c r="B65" s="115" t="s">
        <v>77</v>
      </c>
      <c r="C65" s="114" t="s">
        <v>16</v>
      </c>
      <c r="D65" s="114">
        <v>1</v>
      </c>
      <c r="E65" s="99">
        <f>E63*D65</f>
        <v>1</v>
      </c>
      <c r="F65" s="99"/>
      <c r="G65" s="99"/>
      <c r="H65" s="99"/>
      <c r="I65" s="99"/>
      <c r="J65" s="99"/>
      <c r="K65" s="99"/>
      <c r="L65" s="99"/>
    </row>
    <row r="66" spans="1:12" x14ac:dyDescent="0.25">
      <c r="A66" s="3"/>
      <c r="B66" s="11" t="s">
        <v>7</v>
      </c>
      <c r="C66" s="12"/>
      <c r="D66" s="13"/>
      <c r="E66" s="14"/>
      <c r="F66" s="15"/>
      <c r="G66" s="15">
        <f>SUM(G9:G65)</f>
        <v>0</v>
      </c>
      <c r="H66" s="15"/>
      <c r="I66" s="15"/>
      <c r="J66" s="15"/>
      <c r="K66" s="15"/>
      <c r="L66" s="15">
        <f>SUM(L9:L65)</f>
        <v>0</v>
      </c>
    </row>
    <row r="67" spans="1:12" x14ac:dyDescent="0.25">
      <c r="A67" s="3"/>
      <c r="B67" s="6" t="s">
        <v>30</v>
      </c>
      <c r="C67" s="16">
        <v>0.05</v>
      </c>
      <c r="D67" s="13"/>
      <c r="E67" s="14"/>
      <c r="F67" s="15"/>
      <c r="G67" s="15"/>
      <c r="H67" s="15"/>
      <c r="I67" s="15"/>
      <c r="J67" s="15"/>
      <c r="K67" s="15"/>
      <c r="L67" s="7">
        <f>G66*C67</f>
        <v>0</v>
      </c>
    </row>
    <row r="68" spans="1:12" x14ac:dyDescent="0.25">
      <c r="A68" s="3"/>
      <c r="B68" s="17" t="s">
        <v>7</v>
      </c>
      <c r="C68" s="16"/>
      <c r="D68" s="13"/>
      <c r="E68" s="14"/>
      <c r="F68" s="15"/>
      <c r="G68" s="15"/>
      <c r="H68" s="15"/>
      <c r="I68" s="15"/>
      <c r="J68" s="15"/>
      <c r="K68" s="15"/>
      <c r="L68" s="7">
        <f>L67+L66</f>
        <v>0</v>
      </c>
    </row>
    <row r="69" spans="1:12" x14ac:dyDescent="0.25">
      <c r="A69" s="3"/>
      <c r="B69" s="18" t="s">
        <v>31</v>
      </c>
      <c r="C69" s="19">
        <v>0.1</v>
      </c>
      <c r="D69" s="13"/>
      <c r="E69" s="14"/>
      <c r="F69" s="15"/>
      <c r="G69" s="15"/>
      <c r="H69" s="15"/>
      <c r="I69" s="15"/>
      <c r="J69" s="15"/>
      <c r="K69" s="15"/>
      <c r="L69" s="7">
        <f>L68*C69</f>
        <v>0</v>
      </c>
    </row>
    <row r="70" spans="1:12" x14ac:dyDescent="0.25">
      <c r="A70" s="3"/>
      <c r="B70" s="17" t="s">
        <v>7</v>
      </c>
      <c r="C70" s="19"/>
      <c r="D70" s="13"/>
      <c r="E70" s="14"/>
      <c r="F70" s="15"/>
      <c r="G70" s="15"/>
      <c r="H70" s="15"/>
      <c r="I70" s="15"/>
      <c r="J70" s="15"/>
      <c r="K70" s="15"/>
      <c r="L70" s="7">
        <f>L69+L68</f>
        <v>0</v>
      </c>
    </row>
    <row r="71" spans="1:12" x14ac:dyDescent="0.25">
      <c r="A71" s="3"/>
      <c r="B71" s="20" t="s">
        <v>32</v>
      </c>
      <c r="C71" s="16">
        <v>0.08</v>
      </c>
      <c r="D71" s="6"/>
      <c r="E71" s="21"/>
      <c r="F71" s="20"/>
      <c r="G71" s="22"/>
      <c r="H71" s="22"/>
      <c r="I71" s="22"/>
      <c r="J71" s="31"/>
      <c r="K71" s="31"/>
      <c r="L71" s="32">
        <f>L70*C71</f>
        <v>0</v>
      </c>
    </row>
    <row r="72" spans="1:12" x14ac:dyDescent="0.25">
      <c r="A72" s="3"/>
      <c r="B72" s="17" t="s">
        <v>7</v>
      </c>
      <c r="C72" s="24"/>
      <c r="D72" s="24"/>
      <c r="E72" s="24"/>
      <c r="F72" s="24"/>
      <c r="G72" s="25"/>
      <c r="H72" s="25"/>
      <c r="I72" s="25"/>
      <c r="J72" s="25"/>
      <c r="K72" s="25"/>
      <c r="L72" s="8">
        <f>SUM(L70:L71)</f>
        <v>0</v>
      </c>
    </row>
    <row r="73" spans="1:12" x14ac:dyDescent="0.25">
      <c r="A73" s="3"/>
      <c r="B73" s="26" t="s">
        <v>33</v>
      </c>
      <c r="C73" s="27">
        <v>0.05</v>
      </c>
      <c r="D73" s="28"/>
      <c r="E73" s="28"/>
      <c r="F73" s="28"/>
      <c r="G73" s="28"/>
      <c r="H73" s="28"/>
      <c r="I73" s="28"/>
      <c r="J73" s="28"/>
      <c r="K73" s="28"/>
      <c r="L73" s="8">
        <f>L72*C73</f>
        <v>0</v>
      </c>
    </row>
    <row r="74" spans="1:12" x14ac:dyDescent="0.25">
      <c r="A74" s="3"/>
      <c r="B74" s="17" t="s">
        <v>7</v>
      </c>
      <c r="C74" s="29"/>
      <c r="D74" s="28"/>
      <c r="E74" s="28"/>
      <c r="F74" s="28"/>
      <c r="G74" s="28"/>
      <c r="H74" s="28"/>
      <c r="I74" s="28"/>
      <c r="J74" s="28"/>
      <c r="K74" s="28"/>
      <c r="L74" s="8">
        <f>SUM(L72:L73)</f>
        <v>0</v>
      </c>
    </row>
    <row r="75" spans="1:12" x14ac:dyDescent="0.25">
      <c r="A75" s="3"/>
      <c r="B75" s="26" t="s">
        <v>34</v>
      </c>
      <c r="C75" s="27">
        <v>0.18</v>
      </c>
      <c r="D75" s="28"/>
      <c r="E75" s="28"/>
      <c r="F75" s="28"/>
      <c r="G75" s="28"/>
      <c r="H75" s="28"/>
      <c r="I75" s="28"/>
      <c r="J75" s="28"/>
      <c r="K75" s="28"/>
      <c r="L75" s="8">
        <f>L74*C75</f>
        <v>0</v>
      </c>
    </row>
    <row r="76" spans="1:12" x14ac:dyDescent="0.25">
      <c r="A76" s="3"/>
      <c r="B76" s="28" t="s">
        <v>35</v>
      </c>
      <c r="C76" s="28"/>
      <c r="D76" s="28"/>
      <c r="E76" s="28"/>
      <c r="F76" s="28"/>
      <c r="G76" s="28"/>
      <c r="H76" s="28"/>
      <c r="I76" s="28"/>
      <c r="J76" s="28"/>
      <c r="K76" s="28"/>
      <c r="L76" s="30">
        <f>L75+L74</f>
        <v>0</v>
      </c>
    </row>
    <row r="77" spans="1:12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</sheetData>
  <mergeCells count="24">
    <mergeCell ref="L6:L7"/>
    <mergeCell ref="A9:L9"/>
    <mergeCell ref="H6:I6"/>
    <mergeCell ref="J6:K6"/>
    <mergeCell ref="A63:A65"/>
    <mergeCell ref="A10:A12"/>
    <mergeCell ref="A31:A34"/>
    <mergeCell ref="A19:A22"/>
    <mergeCell ref="A39:A43"/>
    <mergeCell ref="A58:A62"/>
    <mergeCell ref="A44:A47"/>
    <mergeCell ref="A13:A18"/>
    <mergeCell ref="A23:A26"/>
    <mergeCell ref="A27:A30"/>
    <mergeCell ref="A35:A38"/>
    <mergeCell ref="A48:A50"/>
    <mergeCell ref="A51:A57"/>
    <mergeCell ref="B2:D2"/>
    <mergeCell ref="D4:F4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კრებსითი</vt:lpstr>
      <vt:lpstr>მაღაზია</vt:lpstr>
      <vt:lpstr>ეზო</vt:lpstr>
      <vt:lpstr>წყალსადენ კანალიზაცია</vt:lpstr>
      <vt:lpstr>ელ.ქსელი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2022-11-01T06:50:28Z</dcterms:modified>
</cp:coreProperties>
</file>